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580" firstSheet="4" activeTab="7"/>
  </bookViews>
  <sheets>
    <sheet name="IIIQ2011 (1)" sheetId="1" r:id="rId1"/>
    <sheet name="IIIQ2011(2)" sheetId="2" r:id="rId2"/>
    <sheet name="IIIQ2011 (3)" sheetId="3" r:id="rId3"/>
    <sheet name="IIIQ2011(4)" sheetId="4" r:id="rId4"/>
    <sheet name="IIIQ2011 (5)" sheetId="5" r:id="rId5"/>
    <sheet name="IIIQ2011 (6)" sheetId="6" r:id="rId6"/>
    <sheet name="IIIQ2011 (7)" sheetId="7" r:id="rId7"/>
    <sheet name="IIIQ2011 (8)" sheetId="8" r:id="rId8"/>
    <sheet name="IIIQ2011 (9)" sheetId="9" r:id="rId9"/>
  </sheets>
  <definedNames/>
  <calcPr fullCalcOnLoad="1"/>
</workbook>
</file>

<file path=xl/comments5.xml><?xml version="1.0" encoding="utf-8"?>
<comments xmlns="http://schemas.openxmlformats.org/spreadsheetml/2006/main">
  <authors>
    <author>JS</author>
  </authors>
  <commentList>
    <comment ref="D19" authorId="0">
      <text>
        <r>
          <rPr>
            <b/>
            <sz val="8"/>
            <rFont val="Tahoma"/>
            <family val="0"/>
          </rPr>
          <t>JS: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<sst xmlns="http://schemas.openxmlformats.org/spreadsheetml/2006/main" count="149" uniqueCount="59">
  <si>
    <t>ODDĚLENÍ</t>
  </si>
  <si>
    <t>počet nových dekubitů</t>
  </si>
  <si>
    <t>ARO</t>
  </si>
  <si>
    <t>DET</t>
  </si>
  <si>
    <t>DET. JIP</t>
  </si>
  <si>
    <t>GYN</t>
  </si>
  <si>
    <t>INT A</t>
  </si>
  <si>
    <t>INT B</t>
  </si>
  <si>
    <t>CHIR A</t>
  </si>
  <si>
    <t>CHIR B</t>
  </si>
  <si>
    <t>CHIR JIP</t>
  </si>
  <si>
    <t>OOP</t>
  </si>
  <si>
    <t>CELKEM</t>
  </si>
  <si>
    <t>INT JIP+IMP</t>
  </si>
  <si>
    <t>počet pacientů přijatých v riziku</t>
  </si>
  <si>
    <t>Podíl přijatých pacientů v riziku z cekového počtu přijatých pacientů III. Q 2011</t>
  </si>
  <si>
    <t>počet pacientů přijatých celkem</t>
  </si>
  <si>
    <t>podíl rizikových pacientů z cekového počtu</t>
  </si>
  <si>
    <t>Podíl ošetřovatelských dnů v riziku s celkovým počtem oš. dnů III. Q 2011</t>
  </si>
  <si>
    <t>počet ošetřovatelských dnů celkem</t>
  </si>
  <si>
    <t>počet ošetřovatelských dnů v riziku</t>
  </si>
  <si>
    <t>Podíl všech  pacientů s dekubitem  z cekového počtu přijatých pacientů III. Q 2011</t>
  </si>
  <si>
    <t>počet pacientů s dekubitem celkem</t>
  </si>
  <si>
    <t>podíl pacientů s dekubitem z celkového počtu</t>
  </si>
  <si>
    <t>Podíl pacientů s novým dekubitem z cekového počtu přijatých pac. v riziku III. Q 2011</t>
  </si>
  <si>
    <t>Podíl pacientů s dekubitem z cekového počtu přijatých v riziku I. Q 2012</t>
  </si>
  <si>
    <t>Podíl počtu pacientů s novým dekubitem z celkového počtu dekubitů  III. Q 2011</t>
  </si>
  <si>
    <t>podíl nových dekubitů z celkového počtu</t>
  </si>
  <si>
    <t>podíl počtu všech  dekubitů u rizikových pacientů</t>
  </si>
  <si>
    <t>podíl počtu oš. dnů v riziku z celkového počtu</t>
  </si>
  <si>
    <t>podíl počtu nových dekubitů u rizikových pacientů</t>
  </si>
  <si>
    <t>Interní obory</t>
  </si>
  <si>
    <t>Chirurgické obory</t>
  </si>
  <si>
    <t>Intenzivní péče</t>
  </si>
  <si>
    <t>Podíl pacientů s nově vzniklým dekubitem dle stupně postižení III. Q 2011</t>
  </si>
  <si>
    <t>STUPEŇ POSTIŽENÍ</t>
  </si>
  <si>
    <t>POČET NOVĚ VZNIKLÝCH DEKUBITŮ CELKEM</t>
  </si>
  <si>
    <t>PODÍL BEKUBITŮ DLE STUPNĚ POSTIŽENÍ</t>
  </si>
  <si>
    <t>1. ZČERVENÁNÍ</t>
  </si>
  <si>
    <t>2. PORUŠENÁ KŮŽE</t>
  </si>
  <si>
    <t>4. NEKRÓZA POŠKOZENÍ SVALU</t>
  </si>
  <si>
    <t>3. POŽKOZENÍ     PODKOŽÍ</t>
  </si>
  <si>
    <t>Podíl dekubitú dle místa vzniku III. Q 2011</t>
  </si>
  <si>
    <t>Místo vzniku</t>
  </si>
  <si>
    <t>počet vzniklých dekubitů</t>
  </si>
  <si>
    <t>počet dekubitů celkem</t>
  </si>
  <si>
    <t>podíl počtu dekubitů dle místa vzniku</t>
  </si>
  <si>
    <t>NTGM HODONÍN</t>
  </si>
  <si>
    <t>DOMA</t>
  </si>
  <si>
    <t>JINÉ ZDRAV. ZAŘÍZENÍ</t>
  </si>
  <si>
    <t>SOCIÁLNÍ ZAŘÍZENÍ</t>
  </si>
  <si>
    <t>NEM</t>
  </si>
  <si>
    <t>SOC. ZAŘ.</t>
  </si>
  <si>
    <t>FN Brno Bohunice</t>
  </si>
  <si>
    <t>Nemocnice Břeclav</t>
  </si>
  <si>
    <t>PL Kroměříž</t>
  </si>
  <si>
    <t>S-Centrum, Hodonín</t>
  </si>
  <si>
    <t>DD Bří Čapků, Hodonín</t>
  </si>
  <si>
    <t>POČET DEKUBITŮ DLE STUPNĚ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</si>
</sst>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3" tint="-0.24997000396251678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ck"/>
      <right style="thick"/>
      <top style="thick"/>
      <bottom>
        <color indexed="63"/>
      </bottom>
    </border>
    <border>
      <left style="double"/>
      <right style="thick"/>
      <top style="double"/>
      <bottom style="thick"/>
    </border>
    <border>
      <left style="thick"/>
      <right style="thick"/>
      <top style="double"/>
      <bottom style="thick"/>
    </border>
    <border>
      <left style="thick"/>
      <right style="double"/>
      <top style="double"/>
      <bottom style="thick"/>
    </border>
    <border>
      <left style="double"/>
      <right style="thick"/>
      <top style="thick"/>
      <bottom style="thick"/>
    </border>
    <border>
      <left style="thick"/>
      <right style="double"/>
      <top style="thick"/>
      <bottom style="thick"/>
    </border>
    <border>
      <left style="double"/>
      <right style="thick"/>
      <top style="thick"/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11" xfId="0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10" fontId="41" fillId="33" borderId="11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10" fontId="41" fillId="34" borderId="11" xfId="0" applyNumberFormat="1" applyFont="1" applyFill="1" applyBorder="1" applyAlignment="1" applyProtection="1">
      <alignment horizontal="center"/>
      <protection hidden="1"/>
    </xf>
    <xf numFmtId="10" fontId="41" fillId="34" borderId="11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0" fontId="26" fillId="0" borderId="16" xfId="0" applyFont="1" applyBorder="1" applyAlignment="1">
      <alignment horizontal="left"/>
    </xf>
    <xf numFmtId="10" fontId="41" fillId="34" borderId="17" xfId="0" applyNumberFormat="1" applyFont="1" applyFill="1" applyBorder="1" applyAlignment="1" applyProtection="1">
      <alignment horizontal="center"/>
      <protection hidden="1"/>
    </xf>
    <xf numFmtId="10" fontId="41" fillId="34" borderId="17" xfId="0" applyNumberFormat="1" applyFont="1" applyFill="1" applyBorder="1" applyAlignment="1">
      <alignment horizontal="center"/>
    </xf>
    <xf numFmtId="0" fontId="26" fillId="0" borderId="18" xfId="0" applyFont="1" applyBorder="1" applyAlignment="1">
      <alignment horizontal="left"/>
    </xf>
    <xf numFmtId="10" fontId="41" fillId="34" borderId="19" xfId="0" applyNumberFormat="1" applyFont="1" applyFill="1" applyBorder="1" applyAlignment="1">
      <alignment horizontal="center"/>
    </xf>
    <xf numFmtId="0" fontId="26" fillId="34" borderId="11" xfId="0" applyFont="1" applyFill="1" applyBorder="1" applyAlignment="1">
      <alignment horizontal="left"/>
    </xf>
    <xf numFmtId="0" fontId="26" fillId="34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26" fillId="34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725"/>
          <c:w val="0.971"/>
          <c:h val="0.8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'IIIQ2011 (1)'!$C$4</c:f>
              <c:strCache>
                <c:ptCount val="1"/>
                <c:pt idx="0">
                  <c:v>počet pacientů přijatých celkem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(1)'!$B$5:$B$15</c:f>
              <c:strCache/>
            </c:strRef>
          </c:cat>
          <c:val>
            <c:numRef>
              <c:f>'IIIQ2011 (1)'!$C$5:$C$15</c:f>
              <c:numCache/>
            </c:numRef>
          </c:val>
        </c:ser>
        <c:ser>
          <c:idx val="1"/>
          <c:order val="1"/>
          <c:tx>
            <c:strRef>
              <c:f>'IIIQ2011 (1)'!$D$4</c:f>
              <c:strCache>
                <c:ptCount val="1"/>
                <c:pt idx="0">
                  <c:v>počet pacientů přijatých v riziku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(1)'!$B$5:$B$15</c:f>
              <c:strCache/>
            </c:strRef>
          </c:cat>
          <c:val>
            <c:numRef>
              <c:f>'IIIQ2011 (1)'!$D$5:$D$15</c:f>
              <c:numCache/>
            </c:numRef>
          </c:val>
        </c:ser>
        <c:axId val="26168475"/>
        <c:axId val="34189684"/>
      </c:barChart>
      <c:catAx>
        <c:axId val="26168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89684"/>
        <c:crosses val="autoZero"/>
        <c:auto val="1"/>
        <c:lblOffset val="100"/>
        <c:tickLblSkip val="1"/>
        <c:noMultiLvlLbl val="0"/>
      </c:catAx>
      <c:valAx>
        <c:axId val="341896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68475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25"/>
          <c:y val="0.908"/>
          <c:w val="0.9172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725"/>
          <c:w val="0.97325"/>
          <c:h val="0.8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'IIIQ2011(2)'!$C$4</c:f>
              <c:strCache>
                <c:ptCount val="1"/>
                <c:pt idx="0">
                  <c:v>počet ošetřovatelských dnů celkem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'IIIQ2011(2)'!$B$5:$B$15</c:f>
              <c:strCache/>
            </c:strRef>
          </c:cat>
          <c:val>
            <c:numRef>
              <c:f>'IIIQ2011(2)'!$C$5:$C$15</c:f>
              <c:numCache/>
            </c:numRef>
          </c:val>
        </c:ser>
        <c:ser>
          <c:idx val="1"/>
          <c:order val="1"/>
          <c:tx>
            <c:strRef>
              <c:f>'IIIQ2011(2)'!$D$4</c:f>
              <c:strCache>
                <c:ptCount val="1"/>
                <c:pt idx="0">
                  <c:v>počet ošetřovatelských dnů v riziku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'IIIQ2011(2)'!$B$5:$B$15</c:f>
              <c:strCache/>
            </c:strRef>
          </c:cat>
          <c:val>
            <c:numRef>
              <c:f>'IIIQ2011(2)'!$D$5:$D$15</c:f>
              <c:numCache/>
            </c:numRef>
          </c:val>
        </c:ser>
        <c:axId val="39271701"/>
        <c:axId val="17900990"/>
      </c:barChart>
      <c:catAx>
        <c:axId val="392717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00990"/>
        <c:crosses val="autoZero"/>
        <c:auto val="1"/>
        <c:lblOffset val="100"/>
        <c:tickLblSkip val="1"/>
        <c:noMultiLvlLbl val="0"/>
      </c:catAx>
      <c:valAx>
        <c:axId val="179009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71701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25"/>
          <c:y val="0.908"/>
          <c:w val="0.9172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725"/>
          <c:w val="0.971"/>
          <c:h val="0.8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'IIIQ2011 (3)'!$C$4</c:f>
              <c:strCache>
                <c:ptCount val="1"/>
                <c:pt idx="0">
                  <c:v>počet pacientů přijatých celkem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(3)'!$B$5:$B$15</c:f>
              <c:strCache/>
            </c:strRef>
          </c:cat>
          <c:val>
            <c:numRef>
              <c:f>'IIIQ2011 (3)'!$C$5:$C$15</c:f>
              <c:numCache/>
            </c:numRef>
          </c:val>
        </c:ser>
        <c:ser>
          <c:idx val="1"/>
          <c:order val="1"/>
          <c:tx>
            <c:strRef>
              <c:f>'IIIQ2011 (3)'!$D$4</c:f>
              <c:strCache>
                <c:ptCount val="1"/>
                <c:pt idx="0">
                  <c:v>počet pacientů s dekubitem celkem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(3)'!$B$5:$B$15</c:f>
              <c:strCache/>
            </c:strRef>
          </c:cat>
          <c:val>
            <c:numRef>
              <c:f>'IIIQ2011 (3)'!$D$5:$D$15</c:f>
              <c:numCache/>
            </c:numRef>
          </c:val>
        </c:ser>
        <c:axId val="26891183"/>
        <c:axId val="40694056"/>
      </c:barChart>
      <c:catAx>
        <c:axId val="26891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94056"/>
        <c:crosses val="autoZero"/>
        <c:auto val="1"/>
        <c:lblOffset val="100"/>
        <c:tickLblSkip val="1"/>
        <c:noMultiLvlLbl val="0"/>
      </c:catAx>
      <c:valAx>
        <c:axId val="406940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91183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25"/>
          <c:y val="0.908"/>
          <c:w val="0.9172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575"/>
          <c:w val="0.971"/>
          <c:h val="0.8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'IIIQ2011(4)'!$C$4</c:f>
              <c:strCache>
                <c:ptCount val="1"/>
                <c:pt idx="0">
                  <c:v>počet pacientů přijatých v riziku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'IIIQ2011(4)'!$B$5:$B$15</c:f>
              <c:strCache/>
            </c:strRef>
          </c:cat>
          <c:val>
            <c:numRef>
              <c:f>'IIIQ2011(4)'!$C$5:$C$15</c:f>
              <c:numCache/>
            </c:numRef>
          </c:val>
        </c:ser>
        <c:ser>
          <c:idx val="1"/>
          <c:order val="1"/>
          <c:tx>
            <c:strRef>
              <c:f>'IIIQ2011(4)'!$D$4</c:f>
              <c:strCache>
                <c:ptCount val="1"/>
                <c:pt idx="0">
                  <c:v>počet pacientů s dekubitem celkem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'IIIQ2011(4)'!$B$5:$B$15</c:f>
              <c:strCache/>
            </c:strRef>
          </c:cat>
          <c:val>
            <c:numRef>
              <c:f>'IIIQ2011(4)'!$D$5:$D$15</c:f>
              <c:numCache/>
            </c:numRef>
          </c:val>
        </c:ser>
        <c:axId val="30702185"/>
        <c:axId val="7884210"/>
      </c:barChart>
      <c:catAx>
        <c:axId val="30702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4210"/>
        <c:crosses val="autoZero"/>
        <c:auto val="1"/>
        <c:lblOffset val="100"/>
        <c:tickLblSkip val="1"/>
        <c:noMultiLvlLbl val="0"/>
      </c:catAx>
      <c:valAx>
        <c:axId val="78842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02185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25"/>
          <c:y val="0.9135"/>
          <c:w val="0.91725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725"/>
          <c:w val="0.97325"/>
          <c:h val="0.8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'IIIQ2011 (5)'!$C$4</c:f>
              <c:strCache>
                <c:ptCount val="1"/>
                <c:pt idx="0">
                  <c:v>počet pacientů s dekubitem celkem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(5)'!$B$5:$B$15</c:f>
              <c:strCache/>
            </c:strRef>
          </c:cat>
          <c:val>
            <c:numRef>
              <c:f>'IIIQ2011 (5)'!$C$5:$C$15</c:f>
              <c:numCache/>
            </c:numRef>
          </c:val>
        </c:ser>
        <c:ser>
          <c:idx val="1"/>
          <c:order val="1"/>
          <c:tx>
            <c:strRef>
              <c:f>'IIIQ2011 (5)'!$D$4</c:f>
              <c:strCache>
                <c:ptCount val="1"/>
                <c:pt idx="0">
                  <c:v>počet nových dekubitů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(5)'!$B$5:$B$15</c:f>
              <c:strCache/>
            </c:strRef>
          </c:cat>
          <c:val>
            <c:numRef>
              <c:f>'IIIQ2011 (5)'!$D$5:$D$15</c:f>
              <c:numCache/>
            </c:numRef>
          </c:val>
        </c:ser>
        <c:axId val="3849027"/>
        <c:axId val="34641244"/>
      </c:barChart>
      <c:catAx>
        <c:axId val="3849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41244"/>
        <c:crosses val="autoZero"/>
        <c:auto val="1"/>
        <c:lblOffset val="100"/>
        <c:tickLblSkip val="1"/>
        <c:noMultiLvlLbl val="0"/>
      </c:catAx>
      <c:valAx>
        <c:axId val="346412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9027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725"/>
          <c:y val="0.908"/>
          <c:w val="0.881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425"/>
          <c:w val="0.971"/>
          <c:h val="0.8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'IIIQ2011 (6)'!$C$4</c:f>
              <c:strCache>
                <c:ptCount val="1"/>
                <c:pt idx="0">
                  <c:v>počet pacientů přijatých v riziku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(6)'!$B$5:$B$15</c:f>
              <c:strCache/>
            </c:strRef>
          </c:cat>
          <c:val>
            <c:numRef>
              <c:f>'IIIQ2011 (6)'!$C$5:$C$15</c:f>
              <c:numCache/>
            </c:numRef>
          </c:val>
        </c:ser>
        <c:ser>
          <c:idx val="1"/>
          <c:order val="1"/>
          <c:tx>
            <c:strRef>
              <c:f>'IIIQ2011 (6)'!$D$4</c:f>
              <c:strCache>
                <c:ptCount val="1"/>
                <c:pt idx="0">
                  <c:v>počet nových dekubitů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(6)'!$B$5:$B$15</c:f>
              <c:strCache/>
            </c:strRef>
          </c:cat>
          <c:val>
            <c:numRef>
              <c:f>'IIIQ2011 (6)'!$D$5:$D$15</c:f>
              <c:numCache/>
            </c:numRef>
          </c:val>
        </c:ser>
        <c:axId val="43335741"/>
        <c:axId val="54477350"/>
      </c:barChart>
      <c:catAx>
        <c:axId val="43335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77350"/>
        <c:crosses val="autoZero"/>
        <c:auto val="1"/>
        <c:lblOffset val="100"/>
        <c:tickLblSkip val="1"/>
        <c:noMultiLvlLbl val="0"/>
      </c:catAx>
      <c:valAx>
        <c:axId val="544773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35741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275"/>
          <c:y val="0.91825"/>
          <c:w val="0.83025"/>
          <c:h val="0.0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2025"/>
          <c:w val="0.9775"/>
          <c:h val="0.90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'IIIQ2011 (7)'!$C$4</c:f>
              <c:strCache>
                <c:ptCount val="1"/>
                <c:pt idx="0">
                  <c:v>počet pacientů přijatých v riziku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(7)'!$B$5:$B$18</c:f>
              <c:strCache/>
            </c:strRef>
          </c:cat>
          <c:val>
            <c:numRef>
              <c:f>'IIIQ2011 (7)'!$C$5:$C$18</c:f>
              <c:numCache/>
            </c:numRef>
          </c:val>
        </c:ser>
        <c:ser>
          <c:idx val="1"/>
          <c:order val="1"/>
          <c:tx>
            <c:strRef>
              <c:f>'IIIQ2011 (7)'!$D$4</c:f>
              <c:strCache>
                <c:ptCount val="1"/>
                <c:pt idx="0">
                  <c:v>počet nových dekubitů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(7)'!$B$5:$B$18</c:f>
              <c:strCache/>
            </c:strRef>
          </c:cat>
          <c:val>
            <c:numRef>
              <c:f>'IIIQ2011 (7)'!$D$5:$D$18</c:f>
              <c:numCache/>
            </c:numRef>
          </c:val>
        </c:ser>
        <c:axId val="20534103"/>
        <c:axId val="50589200"/>
      </c:barChart>
      <c:catAx>
        <c:axId val="20534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89200"/>
        <c:crosses val="autoZero"/>
        <c:auto val="1"/>
        <c:lblOffset val="100"/>
        <c:tickLblSkip val="1"/>
        <c:noMultiLvlLbl val="0"/>
      </c:catAx>
      <c:valAx>
        <c:axId val="505892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34103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275"/>
          <c:y val="0.931"/>
          <c:w val="0.8302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435"/>
          <c:w val="0.9625"/>
          <c:h val="0.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'IIIQ2011 (8)'!$C$4</c:f>
              <c:strCache>
                <c:ptCount val="1"/>
                <c:pt idx="0">
                  <c:v>POČET NOVĚ VZNIKLÝCH DEKUBITŮ CELKEM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(8)'!$B$5:$B$8</c:f>
              <c:strCache/>
            </c:strRef>
          </c:cat>
          <c:val>
            <c:numRef>
              <c:f>'IIIQ2011 (8)'!$C$5:$C$8</c:f>
              <c:numCache/>
            </c:numRef>
          </c:val>
        </c:ser>
        <c:ser>
          <c:idx val="1"/>
          <c:order val="1"/>
          <c:tx>
            <c:strRef>
              <c:f>'IIIQ2011 (8)'!$D$4</c:f>
              <c:strCache>
                <c:ptCount val="1"/>
                <c:pt idx="0">
                  <c:v>POČET DEKUBITŮ DLE STUPNĚ CELKEM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(8)'!$B$5:$B$8</c:f>
              <c:strCache/>
            </c:strRef>
          </c:cat>
          <c:val>
            <c:numRef>
              <c:f>'IIIQ2011 (8)'!$D$5:$D$8</c:f>
              <c:numCache/>
            </c:numRef>
          </c:val>
        </c:ser>
        <c:axId val="52649617"/>
        <c:axId val="4084506"/>
      </c:barChart>
      <c:catAx>
        <c:axId val="52649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4506"/>
        <c:crosses val="autoZero"/>
        <c:auto val="1"/>
        <c:lblOffset val="100"/>
        <c:tickLblSkip val="1"/>
        <c:noMultiLvlLbl val="0"/>
      </c:catAx>
      <c:valAx>
        <c:axId val="40845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49617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725"/>
          <c:y val="0.74375"/>
          <c:w val="0.5415"/>
          <c:h val="0.2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45"/>
          <c:w val="0.971"/>
          <c:h val="0.88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'IIIQ2011 (9)'!$C$4</c:f>
              <c:strCache>
                <c:ptCount val="1"/>
                <c:pt idx="0">
                  <c:v>počet vzniklých dekubitů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(9)'!$B$5:$B$17</c:f>
              <c:strCache/>
            </c:strRef>
          </c:cat>
          <c:val>
            <c:numRef>
              <c:f>'IIIQ2011 (9)'!$C$5:$C$17</c:f>
              <c:numCache/>
            </c:numRef>
          </c:val>
        </c:ser>
        <c:ser>
          <c:idx val="1"/>
          <c:order val="1"/>
          <c:tx>
            <c:strRef>
              <c:f>'IIIQ2011 (9)'!$D$4</c:f>
              <c:strCache>
                <c:ptCount val="1"/>
                <c:pt idx="0">
                  <c:v>počet dekubitů celkem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(9)'!$B$5:$B$17</c:f>
              <c:strCache/>
            </c:strRef>
          </c:cat>
          <c:val>
            <c:numRef>
              <c:f>'IIIQ2011 (9)'!$D$5:$D$17</c:f>
              <c:numCache/>
            </c:numRef>
          </c:val>
        </c:ser>
        <c:axId val="36760555"/>
        <c:axId val="62409540"/>
      </c:barChart>
      <c:catAx>
        <c:axId val="36760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09540"/>
        <c:crosses val="autoZero"/>
        <c:auto val="1"/>
        <c:lblOffset val="100"/>
        <c:tickLblSkip val="1"/>
        <c:noMultiLvlLbl val="0"/>
      </c:catAx>
      <c:valAx>
        <c:axId val="624095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605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75"/>
          <c:y val="0.9175"/>
          <c:w val="0.73025"/>
          <c:h val="0.0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16</xdr:row>
      <xdr:rowOff>0</xdr:rowOff>
    </xdr:to>
    <xdr:graphicFrame>
      <xdr:nvGraphicFramePr>
        <xdr:cNvPr id="1" name="Graf 1"/>
        <xdr:cNvGraphicFramePr/>
      </xdr:nvGraphicFramePr>
      <xdr:xfrm>
        <a:off x="4781550" y="781050"/>
        <a:ext cx="4572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16</xdr:row>
      <xdr:rowOff>0</xdr:rowOff>
    </xdr:to>
    <xdr:graphicFrame>
      <xdr:nvGraphicFramePr>
        <xdr:cNvPr id="1" name="Graf 1"/>
        <xdr:cNvGraphicFramePr/>
      </xdr:nvGraphicFramePr>
      <xdr:xfrm>
        <a:off x="4838700" y="809625"/>
        <a:ext cx="4572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16</xdr:row>
      <xdr:rowOff>0</xdr:rowOff>
    </xdr:to>
    <xdr:graphicFrame>
      <xdr:nvGraphicFramePr>
        <xdr:cNvPr id="1" name="Graf 1"/>
        <xdr:cNvGraphicFramePr/>
      </xdr:nvGraphicFramePr>
      <xdr:xfrm>
        <a:off x="4791075" y="781050"/>
        <a:ext cx="4572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16</xdr:row>
      <xdr:rowOff>0</xdr:rowOff>
    </xdr:to>
    <xdr:graphicFrame>
      <xdr:nvGraphicFramePr>
        <xdr:cNvPr id="1" name="Graf 1"/>
        <xdr:cNvGraphicFramePr/>
      </xdr:nvGraphicFramePr>
      <xdr:xfrm>
        <a:off x="4810125" y="809625"/>
        <a:ext cx="45720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28575</xdr:rowOff>
    </xdr:from>
    <xdr:to>
      <xdr:col>12</xdr:col>
      <xdr:colOff>476250</xdr:colOff>
      <xdr:row>16</xdr:row>
      <xdr:rowOff>0</xdr:rowOff>
    </xdr:to>
    <xdr:graphicFrame>
      <xdr:nvGraphicFramePr>
        <xdr:cNvPr id="1" name="Graf 1"/>
        <xdr:cNvGraphicFramePr/>
      </xdr:nvGraphicFramePr>
      <xdr:xfrm>
        <a:off x="5057775" y="790575"/>
        <a:ext cx="4572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16</xdr:row>
      <xdr:rowOff>0</xdr:rowOff>
    </xdr:to>
    <xdr:graphicFrame>
      <xdr:nvGraphicFramePr>
        <xdr:cNvPr id="1" name="Graf 1"/>
        <xdr:cNvGraphicFramePr/>
      </xdr:nvGraphicFramePr>
      <xdr:xfrm>
        <a:off x="4810125" y="781050"/>
        <a:ext cx="45720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19</xdr:row>
      <xdr:rowOff>0</xdr:rowOff>
    </xdr:to>
    <xdr:graphicFrame>
      <xdr:nvGraphicFramePr>
        <xdr:cNvPr id="1" name="Graf 1"/>
        <xdr:cNvGraphicFramePr/>
      </xdr:nvGraphicFramePr>
      <xdr:xfrm>
        <a:off x="4857750" y="781050"/>
        <a:ext cx="45720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8</xdr:row>
      <xdr:rowOff>0</xdr:rowOff>
    </xdr:to>
    <xdr:graphicFrame>
      <xdr:nvGraphicFramePr>
        <xdr:cNvPr id="1" name="Graf 1"/>
        <xdr:cNvGraphicFramePr/>
      </xdr:nvGraphicFramePr>
      <xdr:xfrm>
        <a:off x="4800600" y="781050"/>
        <a:ext cx="457200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17</xdr:row>
      <xdr:rowOff>0</xdr:rowOff>
    </xdr:to>
    <xdr:graphicFrame>
      <xdr:nvGraphicFramePr>
        <xdr:cNvPr id="1" name="Graf 1"/>
        <xdr:cNvGraphicFramePr/>
      </xdr:nvGraphicFramePr>
      <xdr:xfrm>
        <a:off x="4857750" y="781050"/>
        <a:ext cx="4572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6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1.5742187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15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46.5" thickBot="1" thickTop="1">
      <c r="B4" s="13" t="s">
        <v>0</v>
      </c>
      <c r="C4" s="14" t="s">
        <v>16</v>
      </c>
      <c r="D4" s="14" t="s">
        <v>14</v>
      </c>
      <c r="E4" s="15" t="s">
        <v>17</v>
      </c>
    </row>
    <row r="5" spans="2:5" ht="16.5" thickBot="1" thickTop="1">
      <c r="B5" s="16" t="s">
        <v>2</v>
      </c>
      <c r="C5" s="1">
        <v>41</v>
      </c>
      <c r="D5" s="6">
        <v>23</v>
      </c>
      <c r="E5" s="17">
        <f>D5/C5</f>
        <v>0.5609756097560976</v>
      </c>
    </row>
    <row r="6" spans="2:7" ht="16.5" thickBot="1" thickTop="1">
      <c r="B6" s="16" t="s">
        <v>3</v>
      </c>
      <c r="C6" s="6">
        <v>247</v>
      </c>
      <c r="D6" s="6">
        <v>0</v>
      </c>
      <c r="E6" s="18">
        <f aca="true" t="shared" si="0" ref="E6:E16">D6/C6</f>
        <v>0</v>
      </c>
      <c r="G6" s="2"/>
    </row>
    <row r="7" spans="2:5" ht="16.5" thickBot="1" thickTop="1">
      <c r="B7" s="16" t="s">
        <v>4</v>
      </c>
      <c r="C7" s="6">
        <v>201</v>
      </c>
      <c r="D7" s="6">
        <v>0</v>
      </c>
      <c r="E7" s="18">
        <f t="shared" si="0"/>
        <v>0</v>
      </c>
    </row>
    <row r="8" spans="2:5" ht="16.5" thickBot="1" thickTop="1">
      <c r="B8" s="16" t="s">
        <v>5</v>
      </c>
      <c r="C8" s="6">
        <v>266</v>
      </c>
      <c r="D8" s="6">
        <v>1</v>
      </c>
      <c r="E8" s="18">
        <f t="shared" si="0"/>
        <v>0.0037593984962406013</v>
      </c>
    </row>
    <row r="9" spans="2:5" ht="16.5" thickBot="1" thickTop="1">
      <c r="B9" s="16" t="s">
        <v>6</v>
      </c>
      <c r="C9" s="6">
        <v>415</v>
      </c>
      <c r="D9" s="6">
        <v>54</v>
      </c>
      <c r="E9" s="18">
        <f t="shared" si="0"/>
        <v>0.13012048192771083</v>
      </c>
    </row>
    <row r="10" spans="2:5" ht="16.5" thickBot="1" thickTop="1">
      <c r="B10" s="16" t="s">
        <v>7</v>
      </c>
      <c r="C10" s="6">
        <v>428</v>
      </c>
      <c r="D10" s="6">
        <v>155</v>
      </c>
      <c r="E10" s="18">
        <f t="shared" si="0"/>
        <v>0.3621495327102804</v>
      </c>
    </row>
    <row r="11" spans="2:5" ht="16.5" thickBot="1" thickTop="1">
      <c r="B11" s="16" t="s">
        <v>13</v>
      </c>
      <c r="C11" s="6">
        <v>107</v>
      </c>
      <c r="D11" s="6">
        <v>19</v>
      </c>
      <c r="E11" s="18">
        <f t="shared" si="0"/>
        <v>0.17757009345794392</v>
      </c>
    </row>
    <row r="12" spans="2:5" ht="16.5" thickBot="1" thickTop="1">
      <c r="B12" s="16" t="s">
        <v>8</v>
      </c>
      <c r="C12" s="6">
        <v>564</v>
      </c>
      <c r="D12" s="6">
        <v>14</v>
      </c>
      <c r="E12" s="18">
        <f t="shared" si="0"/>
        <v>0.024822695035460994</v>
      </c>
    </row>
    <row r="13" spans="2:5" ht="16.5" thickBot="1" thickTop="1">
      <c r="B13" s="16" t="s">
        <v>9</v>
      </c>
      <c r="C13" s="6">
        <v>179</v>
      </c>
      <c r="D13" s="6">
        <v>35</v>
      </c>
      <c r="E13" s="18">
        <f t="shared" si="0"/>
        <v>0.19553072625698323</v>
      </c>
    </row>
    <row r="14" spans="2:5" ht="16.5" thickBot="1" thickTop="1">
      <c r="B14" s="16" t="s">
        <v>10</v>
      </c>
      <c r="C14" s="6">
        <v>212</v>
      </c>
      <c r="D14" s="6">
        <v>29</v>
      </c>
      <c r="E14" s="18">
        <f t="shared" si="0"/>
        <v>0.13679245283018868</v>
      </c>
    </row>
    <row r="15" spans="2:5" ht="16.5" thickBot="1" thickTop="1">
      <c r="B15" s="19" t="s">
        <v>11</v>
      </c>
      <c r="C15" s="7">
        <v>103</v>
      </c>
      <c r="D15" s="7">
        <v>86</v>
      </c>
      <c r="E15" s="20">
        <f t="shared" si="0"/>
        <v>0.8349514563106796</v>
      </c>
    </row>
    <row r="16" spans="2:5" ht="16.5" thickBot="1" thickTop="1">
      <c r="B16" s="3" t="s">
        <v>12</v>
      </c>
      <c r="C16" s="4">
        <f>SUM(C5:C15)</f>
        <v>2763</v>
      </c>
      <c r="D16" s="4">
        <f>SUM(D5:D15)</f>
        <v>416</v>
      </c>
      <c r="E16" s="5">
        <f t="shared" si="0"/>
        <v>0.15056098443720595</v>
      </c>
    </row>
    <row r="17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6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2.421875" style="0" customWidth="1"/>
    <col min="2" max="2" width="20.421875" style="0" customWidth="1"/>
    <col min="3" max="5" width="15.7109375" style="0" customWidth="1"/>
  </cols>
  <sheetData>
    <row r="1" ht="15.75" thickBot="1"/>
    <row r="2" spans="2:13" ht="30" thickBot="1" thickTop="1">
      <c r="B2" s="35" t="s">
        <v>18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ht="16.5" thickBot="1" thickTop="1"/>
    <row r="4" spans="2:5" ht="46.5" thickBot="1" thickTop="1">
      <c r="B4" s="13" t="s">
        <v>0</v>
      </c>
      <c r="C4" s="14" t="s">
        <v>19</v>
      </c>
      <c r="D4" s="14" t="s">
        <v>20</v>
      </c>
      <c r="E4" s="15" t="s">
        <v>29</v>
      </c>
    </row>
    <row r="5" spans="2:5" ht="16.5" thickBot="1" thickTop="1">
      <c r="B5" s="16" t="s">
        <v>2</v>
      </c>
      <c r="C5" s="1">
        <v>380</v>
      </c>
      <c r="D5" s="6">
        <v>281</v>
      </c>
      <c r="E5" s="17">
        <f>D5/C5</f>
        <v>0.7394736842105263</v>
      </c>
    </row>
    <row r="6" spans="2:7" ht="16.5" thickBot="1" thickTop="1">
      <c r="B6" s="16" t="s">
        <v>3</v>
      </c>
      <c r="C6" s="6">
        <v>1001</v>
      </c>
      <c r="D6" s="6">
        <v>0</v>
      </c>
      <c r="E6" s="18">
        <f aca="true" t="shared" si="0" ref="E6:E16">D6/C6</f>
        <v>0</v>
      </c>
      <c r="G6" s="2"/>
    </row>
    <row r="7" spans="2:5" ht="16.5" thickBot="1" thickTop="1">
      <c r="B7" s="16" t="s">
        <v>4</v>
      </c>
      <c r="C7" s="6">
        <v>455</v>
      </c>
      <c r="D7" s="6">
        <v>0</v>
      </c>
      <c r="E7" s="18">
        <f t="shared" si="0"/>
        <v>0</v>
      </c>
    </row>
    <row r="8" spans="2:5" ht="16.5" thickBot="1" thickTop="1">
      <c r="B8" s="16" t="s">
        <v>5</v>
      </c>
      <c r="C8" s="6">
        <v>1146</v>
      </c>
      <c r="D8" s="6">
        <v>7</v>
      </c>
      <c r="E8" s="18">
        <f t="shared" si="0"/>
        <v>0.006108202443280977</v>
      </c>
    </row>
    <row r="9" spans="2:5" ht="16.5" thickBot="1" thickTop="1">
      <c r="B9" s="16" t="s">
        <v>6</v>
      </c>
      <c r="C9" s="6">
        <v>2429</v>
      </c>
      <c r="D9" s="6">
        <v>470</v>
      </c>
      <c r="E9" s="18">
        <f t="shared" si="0"/>
        <v>0.19349526554137506</v>
      </c>
    </row>
    <row r="10" spans="2:5" ht="16.5" thickBot="1" thickTop="1">
      <c r="B10" s="16" t="s">
        <v>7</v>
      </c>
      <c r="C10" s="6">
        <v>2636</v>
      </c>
      <c r="D10" s="6">
        <v>1602</v>
      </c>
      <c r="E10" s="18">
        <f t="shared" si="0"/>
        <v>0.6077389984825493</v>
      </c>
    </row>
    <row r="11" spans="2:5" ht="16.5" thickBot="1" thickTop="1">
      <c r="B11" s="16" t="s">
        <v>13</v>
      </c>
      <c r="C11" s="6">
        <v>503</v>
      </c>
      <c r="D11" s="6">
        <v>104</v>
      </c>
      <c r="E11" s="18">
        <f t="shared" si="0"/>
        <v>0.20675944333996024</v>
      </c>
    </row>
    <row r="12" spans="2:5" ht="16.5" thickBot="1" thickTop="1">
      <c r="B12" s="16" t="s">
        <v>8</v>
      </c>
      <c r="C12" s="6">
        <v>2057</v>
      </c>
      <c r="D12" s="6">
        <v>66</v>
      </c>
      <c r="E12" s="18">
        <f t="shared" si="0"/>
        <v>0.03208556149732621</v>
      </c>
    </row>
    <row r="13" spans="2:5" ht="16.5" thickBot="1" thickTop="1">
      <c r="B13" s="16" t="s">
        <v>9</v>
      </c>
      <c r="C13" s="6">
        <v>628</v>
      </c>
      <c r="D13" s="6">
        <v>216</v>
      </c>
      <c r="E13" s="18">
        <f t="shared" si="0"/>
        <v>0.34394904458598724</v>
      </c>
    </row>
    <row r="14" spans="2:5" ht="16.5" thickBot="1" thickTop="1">
      <c r="B14" s="16" t="s">
        <v>10</v>
      </c>
      <c r="C14" s="6">
        <v>975</v>
      </c>
      <c r="D14" s="6">
        <v>98</v>
      </c>
      <c r="E14" s="18">
        <f t="shared" si="0"/>
        <v>0.10051282051282051</v>
      </c>
    </row>
    <row r="15" spans="2:5" ht="16.5" thickBot="1" thickTop="1">
      <c r="B15" s="19" t="s">
        <v>11</v>
      </c>
      <c r="C15" s="7">
        <v>2881</v>
      </c>
      <c r="D15" s="7">
        <v>1270</v>
      </c>
      <c r="E15" s="20">
        <f t="shared" si="0"/>
        <v>0.44081916001388405</v>
      </c>
    </row>
    <row r="16" spans="2:5" ht="16.5" thickBot="1" thickTop="1">
      <c r="B16" s="3" t="s">
        <v>12</v>
      </c>
      <c r="C16" s="4">
        <f>SUM(C5:C15)</f>
        <v>15091</v>
      </c>
      <c r="D16" s="4">
        <f>SUM(D5:D15)</f>
        <v>4114</v>
      </c>
      <c r="E16" s="5">
        <f t="shared" si="0"/>
        <v>0.27261281558544825</v>
      </c>
    </row>
    <row r="17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6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1.710937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21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46.5" thickBot="1" thickTop="1">
      <c r="B4" s="13" t="s">
        <v>0</v>
      </c>
      <c r="C4" s="14" t="s">
        <v>16</v>
      </c>
      <c r="D4" s="14" t="s">
        <v>22</v>
      </c>
      <c r="E4" s="15" t="s">
        <v>23</v>
      </c>
    </row>
    <row r="5" spans="2:5" ht="16.5" thickBot="1" thickTop="1">
      <c r="B5" s="16" t="s">
        <v>2</v>
      </c>
      <c r="C5" s="1">
        <v>41</v>
      </c>
      <c r="D5" s="6">
        <v>10</v>
      </c>
      <c r="E5" s="17">
        <f>D5/C5</f>
        <v>0.24390243902439024</v>
      </c>
    </row>
    <row r="6" spans="2:7" ht="16.5" thickBot="1" thickTop="1">
      <c r="B6" s="16" t="s">
        <v>3</v>
      </c>
      <c r="C6" s="6">
        <v>247</v>
      </c>
      <c r="D6" s="6">
        <v>0</v>
      </c>
      <c r="E6" s="18">
        <f aca="true" t="shared" si="0" ref="E6:E16">D6/C6</f>
        <v>0</v>
      </c>
      <c r="G6" s="2"/>
    </row>
    <row r="7" spans="2:5" ht="16.5" thickBot="1" thickTop="1">
      <c r="B7" s="16" t="s">
        <v>4</v>
      </c>
      <c r="C7" s="6">
        <v>201</v>
      </c>
      <c r="D7" s="6">
        <v>0</v>
      </c>
      <c r="E7" s="18">
        <f t="shared" si="0"/>
        <v>0</v>
      </c>
    </row>
    <row r="8" spans="2:5" ht="16.5" thickBot="1" thickTop="1">
      <c r="B8" s="16" t="s">
        <v>5</v>
      </c>
      <c r="C8" s="6">
        <v>266</v>
      </c>
      <c r="D8" s="6">
        <v>1</v>
      </c>
      <c r="E8" s="18">
        <f t="shared" si="0"/>
        <v>0.0037593984962406013</v>
      </c>
    </row>
    <row r="9" spans="2:5" ht="16.5" thickBot="1" thickTop="1">
      <c r="B9" s="16" t="s">
        <v>6</v>
      </c>
      <c r="C9" s="6">
        <v>415</v>
      </c>
      <c r="D9" s="6">
        <v>11</v>
      </c>
      <c r="E9" s="18">
        <f t="shared" si="0"/>
        <v>0.02650602409638554</v>
      </c>
    </row>
    <row r="10" spans="2:5" ht="16.5" thickBot="1" thickTop="1">
      <c r="B10" s="16" t="s">
        <v>7</v>
      </c>
      <c r="C10" s="6">
        <v>428</v>
      </c>
      <c r="D10" s="6">
        <v>17</v>
      </c>
      <c r="E10" s="18">
        <f t="shared" si="0"/>
        <v>0.0397196261682243</v>
      </c>
    </row>
    <row r="11" spans="2:5" ht="16.5" thickBot="1" thickTop="1">
      <c r="B11" s="16" t="s">
        <v>13</v>
      </c>
      <c r="C11" s="6">
        <v>107</v>
      </c>
      <c r="D11" s="6">
        <v>7</v>
      </c>
      <c r="E11" s="18">
        <f t="shared" si="0"/>
        <v>0.06542056074766354</v>
      </c>
    </row>
    <row r="12" spans="2:5" ht="16.5" thickBot="1" thickTop="1">
      <c r="B12" s="16" t="s">
        <v>8</v>
      </c>
      <c r="C12" s="6">
        <v>564</v>
      </c>
      <c r="D12" s="6">
        <v>13</v>
      </c>
      <c r="E12" s="18">
        <f t="shared" si="0"/>
        <v>0.02304964539007092</v>
      </c>
    </row>
    <row r="13" spans="2:5" ht="16.5" thickBot="1" thickTop="1">
      <c r="B13" s="16" t="s">
        <v>9</v>
      </c>
      <c r="C13" s="6">
        <v>179</v>
      </c>
      <c r="D13" s="6">
        <v>25</v>
      </c>
      <c r="E13" s="18">
        <f t="shared" si="0"/>
        <v>0.13966480446927373</v>
      </c>
    </row>
    <row r="14" spans="2:5" ht="16.5" thickBot="1" thickTop="1">
      <c r="B14" s="16" t="s">
        <v>10</v>
      </c>
      <c r="C14" s="6">
        <v>212</v>
      </c>
      <c r="D14" s="6">
        <v>22</v>
      </c>
      <c r="E14" s="18">
        <f t="shared" si="0"/>
        <v>0.10377358490566038</v>
      </c>
    </row>
    <row r="15" spans="2:5" ht="16.5" thickBot="1" thickTop="1">
      <c r="B15" s="19" t="s">
        <v>11</v>
      </c>
      <c r="C15" s="7">
        <v>103</v>
      </c>
      <c r="D15" s="7">
        <v>11</v>
      </c>
      <c r="E15" s="20">
        <f t="shared" si="0"/>
        <v>0.10679611650485436</v>
      </c>
    </row>
    <row r="16" spans="2:5" ht="16.5" thickBot="1" thickTop="1">
      <c r="B16" s="3" t="s">
        <v>12</v>
      </c>
      <c r="C16" s="4">
        <f>SUM(C5:C15)</f>
        <v>2763</v>
      </c>
      <c r="D16" s="4">
        <f>SUM(D5:D15)</f>
        <v>117</v>
      </c>
      <c r="E16" s="5">
        <f t="shared" si="0"/>
        <v>0.04234527687296417</v>
      </c>
    </row>
    <row r="17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6"/>
  <sheetViews>
    <sheetView zoomScalePageLayoutView="0" workbookViewId="0" topLeftCell="B1">
      <selection activeCell="I18" sqref="I18"/>
    </sheetView>
  </sheetViews>
  <sheetFormatPr defaultColWidth="9.140625" defaultRowHeight="15"/>
  <cols>
    <col min="1" max="1" width="2.00390625" style="0" customWidth="1"/>
    <col min="2" max="2" width="20.421875" style="0" customWidth="1"/>
    <col min="3" max="5" width="15.7109375" style="0" customWidth="1"/>
  </cols>
  <sheetData>
    <row r="1" ht="15.75" thickBot="1"/>
    <row r="2" spans="2:13" ht="30" thickBot="1" thickTop="1">
      <c r="B2" s="35" t="s">
        <v>25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ht="16.5" thickBot="1" thickTop="1"/>
    <row r="4" spans="2:5" ht="61.5" thickBot="1" thickTop="1">
      <c r="B4" s="13" t="s">
        <v>0</v>
      </c>
      <c r="C4" s="14" t="s">
        <v>14</v>
      </c>
      <c r="D4" s="14" t="s">
        <v>22</v>
      </c>
      <c r="E4" s="15" t="s">
        <v>28</v>
      </c>
    </row>
    <row r="5" spans="2:5" ht="16.5" thickBot="1" thickTop="1">
      <c r="B5" s="16" t="s">
        <v>2</v>
      </c>
      <c r="C5" s="1">
        <v>23</v>
      </c>
      <c r="D5" s="6">
        <v>10</v>
      </c>
      <c r="E5" s="17">
        <f>D5/C5</f>
        <v>0.43478260869565216</v>
      </c>
    </row>
    <row r="6" spans="2:7" ht="16.5" thickBot="1" thickTop="1">
      <c r="B6" s="16" t="s">
        <v>3</v>
      </c>
      <c r="C6" s="6">
        <v>0</v>
      </c>
      <c r="D6" s="6">
        <v>0</v>
      </c>
      <c r="E6" s="18" t="e">
        <f aca="true" t="shared" si="0" ref="E6:E16">D6/C6</f>
        <v>#DIV/0!</v>
      </c>
      <c r="G6" s="2"/>
    </row>
    <row r="7" spans="2:5" ht="16.5" thickBot="1" thickTop="1">
      <c r="B7" s="16" t="s">
        <v>4</v>
      </c>
      <c r="C7" s="6">
        <v>0</v>
      </c>
      <c r="D7" s="6">
        <v>0</v>
      </c>
      <c r="E7" s="18" t="e">
        <f t="shared" si="0"/>
        <v>#DIV/0!</v>
      </c>
    </row>
    <row r="8" spans="2:5" ht="16.5" thickBot="1" thickTop="1">
      <c r="B8" s="16" t="s">
        <v>5</v>
      </c>
      <c r="C8" s="6">
        <v>1</v>
      </c>
      <c r="D8" s="6">
        <v>1</v>
      </c>
      <c r="E8" s="18">
        <f t="shared" si="0"/>
        <v>1</v>
      </c>
    </row>
    <row r="9" spans="2:5" ht="16.5" thickBot="1" thickTop="1">
      <c r="B9" s="16" t="s">
        <v>6</v>
      </c>
      <c r="C9" s="6">
        <v>54</v>
      </c>
      <c r="D9" s="6">
        <v>11</v>
      </c>
      <c r="E9" s="18">
        <f t="shared" si="0"/>
        <v>0.2037037037037037</v>
      </c>
    </row>
    <row r="10" spans="2:5" ht="16.5" thickBot="1" thickTop="1">
      <c r="B10" s="16" t="s">
        <v>7</v>
      </c>
      <c r="C10" s="6">
        <v>155</v>
      </c>
      <c r="D10" s="6">
        <v>17</v>
      </c>
      <c r="E10" s="18">
        <f t="shared" si="0"/>
        <v>0.10967741935483871</v>
      </c>
    </row>
    <row r="11" spans="2:5" ht="16.5" thickBot="1" thickTop="1">
      <c r="B11" s="16" t="s">
        <v>13</v>
      </c>
      <c r="C11" s="6">
        <v>19</v>
      </c>
      <c r="D11" s="6">
        <v>7</v>
      </c>
      <c r="E11" s="18">
        <f t="shared" si="0"/>
        <v>0.3684210526315789</v>
      </c>
    </row>
    <row r="12" spans="2:5" ht="16.5" thickBot="1" thickTop="1">
      <c r="B12" s="16" t="s">
        <v>8</v>
      </c>
      <c r="C12" s="6">
        <v>14</v>
      </c>
      <c r="D12" s="6">
        <v>13</v>
      </c>
      <c r="E12" s="18">
        <f t="shared" si="0"/>
        <v>0.9285714285714286</v>
      </c>
    </row>
    <row r="13" spans="2:5" ht="16.5" thickBot="1" thickTop="1">
      <c r="B13" s="16" t="s">
        <v>9</v>
      </c>
      <c r="C13" s="6">
        <v>35</v>
      </c>
      <c r="D13" s="6">
        <v>25</v>
      </c>
      <c r="E13" s="18">
        <f t="shared" si="0"/>
        <v>0.7142857142857143</v>
      </c>
    </row>
    <row r="14" spans="2:5" ht="16.5" thickBot="1" thickTop="1">
      <c r="B14" s="16" t="s">
        <v>10</v>
      </c>
      <c r="C14" s="6">
        <v>29</v>
      </c>
      <c r="D14" s="6">
        <v>22</v>
      </c>
      <c r="E14" s="18">
        <f t="shared" si="0"/>
        <v>0.7586206896551724</v>
      </c>
    </row>
    <row r="15" spans="2:5" ht="16.5" thickBot="1" thickTop="1">
      <c r="B15" s="19" t="s">
        <v>11</v>
      </c>
      <c r="C15" s="7">
        <v>86</v>
      </c>
      <c r="D15" s="7">
        <v>11</v>
      </c>
      <c r="E15" s="20">
        <f t="shared" si="0"/>
        <v>0.12790697674418605</v>
      </c>
    </row>
    <row r="16" spans="2:5" ht="16.5" thickBot="1" thickTop="1">
      <c r="B16" s="3" t="s">
        <v>12</v>
      </c>
      <c r="C16" s="4">
        <f>SUM(C5:C15)</f>
        <v>416</v>
      </c>
      <c r="D16" s="4">
        <f>SUM(D5:D15)</f>
        <v>117</v>
      </c>
      <c r="E16" s="5">
        <f t="shared" si="0"/>
        <v>0.28125</v>
      </c>
    </row>
    <row r="17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6"/>
  <sheetViews>
    <sheetView zoomScalePageLayoutView="0" workbookViewId="0" topLeftCell="B1">
      <selection activeCell="G19" sqref="G19"/>
    </sheetView>
  </sheetViews>
  <sheetFormatPr defaultColWidth="9.140625" defaultRowHeight="15"/>
  <cols>
    <col min="1" max="1" width="5.710937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26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76.5" thickBot="1" thickTop="1">
      <c r="B4" s="13" t="s">
        <v>0</v>
      </c>
      <c r="C4" s="14" t="s">
        <v>22</v>
      </c>
      <c r="D4" s="14" t="s">
        <v>1</v>
      </c>
      <c r="E4" s="15" t="s">
        <v>27</v>
      </c>
    </row>
    <row r="5" spans="2:5" ht="16.5" thickBot="1" thickTop="1">
      <c r="B5" s="16" t="s">
        <v>2</v>
      </c>
      <c r="C5" s="1">
        <v>10</v>
      </c>
      <c r="D5" s="6">
        <v>3</v>
      </c>
      <c r="E5" s="17">
        <f>D5/C5</f>
        <v>0.3</v>
      </c>
    </row>
    <row r="6" spans="2:7" ht="16.5" thickBot="1" thickTop="1">
      <c r="B6" s="16" t="s">
        <v>3</v>
      </c>
      <c r="C6" s="6">
        <v>0</v>
      </c>
      <c r="D6" s="6">
        <v>0</v>
      </c>
      <c r="E6" s="18" t="e">
        <f aca="true" t="shared" si="0" ref="E6:E16">D6/C6</f>
        <v>#DIV/0!</v>
      </c>
      <c r="G6" s="2"/>
    </row>
    <row r="7" spans="2:5" ht="16.5" thickBot="1" thickTop="1">
      <c r="B7" s="16" t="s">
        <v>4</v>
      </c>
      <c r="C7" s="6">
        <v>0</v>
      </c>
      <c r="D7" s="6">
        <v>0</v>
      </c>
      <c r="E7" s="18" t="e">
        <f t="shared" si="0"/>
        <v>#DIV/0!</v>
      </c>
    </row>
    <row r="8" spans="2:5" ht="16.5" thickBot="1" thickTop="1">
      <c r="B8" s="16" t="s">
        <v>5</v>
      </c>
      <c r="C8" s="6">
        <v>1</v>
      </c>
      <c r="D8" s="6">
        <v>0</v>
      </c>
      <c r="E8" s="18">
        <f t="shared" si="0"/>
        <v>0</v>
      </c>
    </row>
    <row r="9" spans="2:5" ht="16.5" thickBot="1" thickTop="1">
      <c r="B9" s="16" t="s">
        <v>6</v>
      </c>
      <c r="C9" s="6">
        <v>11</v>
      </c>
      <c r="D9" s="6">
        <v>0</v>
      </c>
      <c r="E9" s="18">
        <f t="shared" si="0"/>
        <v>0</v>
      </c>
    </row>
    <row r="10" spans="2:5" ht="16.5" thickBot="1" thickTop="1">
      <c r="B10" s="16" t="s">
        <v>7</v>
      </c>
      <c r="C10" s="6">
        <v>17</v>
      </c>
      <c r="D10" s="6">
        <v>5</v>
      </c>
      <c r="E10" s="18">
        <f t="shared" si="0"/>
        <v>0.29411764705882354</v>
      </c>
    </row>
    <row r="11" spans="2:5" ht="16.5" thickBot="1" thickTop="1">
      <c r="B11" s="16" t="s">
        <v>13</v>
      </c>
      <c r="C11" s="6">
        <v>7</v>
      </c>
      <c r="D11" s="6">
        <v>2</v>
      </c>
      <c r="E11" s="18">
        <f t="shared" si="0"/>
        <v>0.2857142857142857</v>
      </c>
    </row>
    <row r="12" spans="2:5" ht="16.5" thickBot="1" thickTop="1">
      <c r="B12" s="16" t="s">
        <v>8</v>
      </c>
      <c r="C12" s="6">
        <v>13</v>
      </c>
      <c r="D12" s="6">
        <v>1</v>
      </c>
      <c r="E12" s="18">
        <f t="shared" si="0"/>
        <v>0.07692307692307693</v>
      </c>
    </row>
    <row r="13" spans="2:5" ht="16.5" thickBot="1" thickTop="1">
      <c r="B13" s="16" t="s">
        <v>9</v>
      </c>
      <c r="C13" s="6">
        <v>25</v>
      </c>
      <c r="D13" s="6">
        <v>0</v>
      </c>
      <c r="E13" s="18">
        <f t="shared" si="0"/>
        <v>0</v>
      </c>
    </row>
    <row r="14" spans="2:5" ht="16.5" thickBot="1" thickTop="1">
      <c r="B14" s="16" t="s">
        <v>10</v>
      </c>
      <c r="C14" s="6">
        <v>22</v>
      </c>
      <c r="D14" s="6">
        <v>1</v>
      </c>
      <c r="E14" s="18">
        <f t="shared" si="0"/>
        <v>0.045454545454545456</v>
      </c>
    </row>
    <row r="15" spans="2:5" ht="16.5" thickBot="1" thickTop="1">
      <c r="B15" s="19" t="s">
        <v>11</v>
      </c>
      <c r="C15" s="7">
        <v>11</v>
      </c>
      <c r="D15" s="7">
        <v>1</v>
      </c>
      <c r="E15" s="20">
        <f t="shared" si="0"/>
        <v>0.09090909090909091</v>
      </c>
    </row>
    <row r="16" spans="2:5" ht="16.5" thickBot="1" thickTop="1">
      <c r="B16" s="3" t="s">
        <v>12</v>
      </c>
      <c r="C16" s="4">
        <f>SUM(C5:C15)</f>
        <v>117</v>
      </c>
      <c r="D16" s="4">
        <f>SUM(D5:D15)</f>
        <v>13</v>
      </c>
      <c r="E16" s="5">
        <f t="shared" si="0"/>
        <v>0.1111111111111111</v>
      </c>
    </row>
    <row r="17" ht="15.75" thickTop="1"/>
    <row r="19" ht="15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6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2.0039062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24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76.5" thickBot="1" thickTop="1">
      <c r="B4" s="8" t="s">
        <v>0</v>
      </c>
      <c r="C4" s="9" t="s">
        <v>14</v>
      </c>
      <c r="D4" s="9" t="s">
        <v>1</v>
      </c>
      <c r="E4" s="10" t="s">
        <v>30</v>
      </c>
    </row>
    <row r="5" spans="2:5" ht="16.5" thickBot="1" thickTop="1">
      <c r="B5" s="3" t="s">
        <v>2</v>
      </c>
      <c r="C5" s="8">
        <v>23</v>
      </c>
      <c r="D5" s="4">
        <v>3</v>
      </c>
      <c r="E5" s="11">
        <f>D5/C5</f>
        <v>0.13043478260869565</v>
      </c>
    </row>
    <row r="6" spans="2:7" ht="16.5" thickBot="1" thickTop="1">
      <c r="B6" s="3" t="s">
        <v>3</v>
      </c>
      <c r="C6" s="4">
        <v>0</v>
      </c>
      <c r="D6" s="4">
        <v>0</v>
      </c>
      <c r="E6" s="12" t="e">
        <f aca="true" t="shared" si="0" ref="E6:E16">D6/C6</f>
        <v>#DIV/0!</v>
      </c>
      <c r="G6" s="2"/>
    </row>
    <row r="7" spans="2:5" ht="16.5" thickBot="1" thickTop="1">
      <c r="B7" s="3" t="s">
        <v>4</v>
      </c>
      <c r="C7" s="4">
        <v>0</v>
      </c>
      <c r="D7" s="4">
        <v>0</v>
      </c>
      <c r="E7" s="12" t="e">
        <f t="shared" si="0"/>
        <v>#DIV/0!</v>
      </c>
    </row>
    <row r="8" spans="2:5" ht="16.5" thickBot="1" thickTop="1">
      <c r="B8" s="3" t="s">
        <v>5</v>
      </c>
      <c r="C8" s="4">
        <v>1</v>
      </c>
      <c r="D8" s="4">
        <v>0</v>
      </c>
      <c r="E8" s="12">
        <f t="shared" si="0"/>
        <v>0</v>
      </c>
    </row>
    <row r="9" spans="2:5" ht="16.5" thickBot="1" thickTop="1">
      <c r="B9" s="3" t="s">
        <v>6</v>
      </c>
      <c r="C9" s="4">
        <v>54</v>
      </c>
      <c r="D9" s="4">
        <v>0</v>
      </c>
      <c r="E9" s="12">
        <f t="shared" si="0"/>
        <v>0</v>
      </c>
    </row>
    <row r="10" spans="2:5" ht="16.5" thickBot="1" thickTop="1">
      <c r="B10" s="3" t="s">
        <v>7</v>
      </c>
      <c r="C10" s="4">
        <v>155</v>
      </c>
      <c r="D10" s="4">
        <v>5</v>
      </c>
      <c r="E10" s="12">
        <f t="shared" si="0"/>
        <v>0.03225806451612903</v>
      </c>
    </row>
    <row r="11" spans="2:5" ht="16.5" thickBot="1" thickTop="1">
      <c r="B11" s="3" t="s">
        <v>13</v>
      </c>
      <c r="C11" s="4">
        <v>19</v>
      </c>
      <c r="D11" s="4">
        <v>2</v>
      </c>
      <c r="E11" s="12">
        <f t="shared" si="0"/>
        <v>0.10526315789473684</v>
      </c>
    </row>
    <row r="12" spans="2:5" ht="16.5" thickBot="1" thickTop="1">
      <c r="B12" s="3" t="s">
        <v>8</v>
      </c>
      <c r="C12" s="4">
        <v>14</v>
      </c>
      <c r="D12" s="4">
        <v>1</v>
      </c>
      <c r="E12" s="12">
        <f t="shared" si="0"/>
        <v>0.07142857142857142</v>
      </c>
    </row>
    <row r="13" spans="2:5" ht="16.5" thickBot="1" thickTop="1">
      <c r="B13" s="3" t="s">
        <v>9</v>
      </c>
      <c r="C13" s="4">
        <v>35</v>
      </c>
      <c r="D13" s="4">
        <v>0</v>
      </c>
      <c r="E13" s="12">
        <f t="shared" si="0"/>
        <v>0</v>
      </c>
    </row>
    <row r="14" spans="2:5" ht="16.5" thickBot="1" thickTop="1">
      <c r="B14" s="3" t="s">
        <v>10</v>
      </c>
      <c r="C14" s="4">
        <v>29</v>
      </c>
      <c r="D14" s="4">
        <v>1</v>
      </c>
      <c r="E14" s="12">
        <f t="shared" si="0"/>
        <v>0.034482758620689655</v>
      </c>
    </row>
    <row r="15" spans="2:5" ht="16.5" thickBot="1" thickTop="1">
      <c r="B15" s="3" t="s">
        <v>11</v>
      </c>
      <c r="C15" s="4">
        <v>86</v>
      </c>
      <c r="D15" s="4">
        <v>1</v>
      </c>
      <c r="E15" s="12">
        <f t="shared" si="0"/>
        <v>0.011627906976744186</v>
      </c>
    </row>
    <row r="16" spans="2:5" ht="16.5" thickBot="1" thickTop="1">
      <c r="B16" s="3" t="s">
        <v>12</v>
      </c>
      <c r="C16" s="4">
        <f>SUM(C5:C15)</f>
        <v>416</v>
      </c>
      <c r="D16" s="4">
        <f>SUM(D5:D15)</f>
        <v>13</v>
      </c>
      <c r="E16" s="5">
        <f t="shared" si="0"/>
        <v>0.03125</v>
      </c>
    </row>
    <row r="17" ht="15.75" thickTop="1"/>
  </sheetData>
  <sheetProtection selectLockedCells="1"/>
  <mergeCells count="1">
    <mergeCell ref="B2:M2"/>
  </mergeCells>
  <printOptions/>
  <pageMargins left="0.1968503937007874" right="0.15748031496062992" top="0.7874015748031497" bottom="0.7874015748031497" header="0.31496062992125984" footer="0.31496062992125984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19"/>
  <sheetViews>
    <sheetView zoomScale="90" zoomScaleNormal="90" zoomScalePageLayoutView="0" workbookViewId="0" topLeftCell="A1">
      <selection activeCell="A1" sqref="A1:A16384"/>
    </sheetView>
  </sheetViews>
  <sheetFormatPr defaultColWidth="9.140625" defaultRowHeight="15"/>
  <cols>
    <col min="1" max="1" width="2.710937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24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76.5" thickBot="1" thickTop="1">
      <c r="B4" s="8" t="s">
        <v>0</v>
      </c>
      <c r="C4" s="9" t="s">
        <v>14</v>
      </c>
      <c r="D4" s="9" t="s">
        <v>1</v>
      </c>
      <c r="E4" s="10" t="s">
        <v>30</v>
      </c>
    </row>
    <row r="5" spans="2:5" ht="16.5" thickBot="1" thickTop="1">
      <c r="B5" s="3" t="s">
        <v>2</v>
      </c>
      <c r="C5" s="8">
        <v>23</v>
      </c>
      <c r="D5" s="4">
        <v>3</v>
      </c>
      <c r="E5" s="11">
        <f>D5/C5</f>
        <v>0.13043478260869565</v>
      </c>
    </row>
    <row r="6" spans="2:5" ht="16.5" thickBot="1" thickTop="1">
      <c r="B6" s="3" t="s">
        <v>13</v>
      </c>
      <c r="C6" s="4">
        <v>19</v>
      </c>
      <c r="D6" s="4">
        <v>2</v>
      </c>
      <c r="E6" s="12">
        <f>D6/C6</f>
        <v>0.10526315789473684</v>
      </c>
    </row>
    <row r="7" spans="2:5" ht="16.5" thickBot="1" thickTop="1">
      <c r="B7" s="3" t="s">
        <v>10</v>
      </c>
      <c r="C7" s="4">
        <v>14</v>
      </c>
      <c r="D7" s="4">
        <v>1</v>
      </c>
      <c r="E7" s="12">
        <f>D7/C7</f>
        <v>0.07142857142857142</v>
      </c>
    </row>
    <row r="8" spans="2:5" ht="16.5" thickBot="1" thickTop="1">
      <c r="B8" s="21" t="s">
        <v>33</v>
      </c>
      <c r="C8" s="22">
        <f>C5+C6+C7</f>
        <v>56</v>
      </c>
      <c r="D8" s="22">
        <f>D5+D6+D7</f>
        <v>6</v>
      </c>
      <c r="E8" s="12">
        <f>D8/C8</f>
        <v>0.10714285714285714</v>
      </c>
    </row>
    <row r="9" spans="2:7" ht="16.5" thickBot="1" thickTop="1">
      <c r="B9" s="3" t="s">
        <v>3</v>
      </c>
      <c r="C9" s="4">
        <v>0</v>
      </c>
      <c r="D9" s="4">
        <v>0</v>
      </c>
      <c r="E9" s="12" t="e">
        <f aca="true" t="shared" si="0" ref="E9:E19">D9/C9</f>
        <v>#DIV/0!</v>
      </c>
      <c r="G9" s="2"/>
    </row>
    <row r="10" spans="2:5" ht="16.5" thickBot="1" thickTop="1">
      <c r="B10" s="3" t="s">
        <v>4</v>
      </c>
      <c r="C10" s="4">
        <v>0</v>
      </c>
      <c r="D10" s="4">
        <v>0</v>
      </c>
      <c r="E10" s="12" t="e">
        <f t="shared" si="0"/>
        <v>#DIV/0!</v>
      </c>
    </row>
    <row r="11" spans="2:5" ht="16.5" thickBot="1" thickTop="1">
      <c r="B11" s="3" t="s">
        <v>6</v>
      </c>
      <c r="C11" s="4">
        <v>54</v>
      </c>
      <c r="D11" s="4">
        <v>0</v>
      </c>
      <c r="E11" s="12">
        <f t="shared" si="0"/>
        <v>0</v>
      </c>
    </row>
    <row r="12" spans="2:5" ht="16.5" thickBot="1" thickTop="1">
      <c r="B12" s="3" t="s">
        <v>7</v>
      </c>
      <c r="C12" s="4">
        <v>155</v>
      </c>
      <c r="D12" s="4">
        <v>5</v>
      </c>
      <c r="E12" s="12">
        <f>D12/C12</f>
        <v>0.03225806451612903</v>
      </c>
    </row>
    <row r="13" spans="2:5" ht="16.5" thickBot="1" thickTop="1">
      <c r="B13" s="21" t="s">
        <v>31</v>
      </c>
      <c r="C13" s="22">
        <f>C11+C12</f>
        <v>209</v>
      </c>
      <c r="D13" s="22">
        <f>D11+D12</f>
        <v>5</v>
      </c>
      <c r="E13" s="12">
        <f>D13/C13</f>
        <v>0.023923444976076555</v>
      </c>
    </row>
    <row r="14" spans="2:5" ht="16.5" thickBot="1" thickTop="1">
      <c r="B14" s="3" t="s">
        <v>8</v>
      </c>
      <c r="C14" s="4">
        <v>14</v>
      </c>
      <c r="D14" s="4">
        <v>1</v>
      </c>
      <c r="E14" s="12">
        <f t="shared" si="0"/>
        <v>0.07142857142857142</v>
      </c>
    </row>
    <row r="15" spans="2:5" ht="16.5" thickBot="1" thickTop="1">
      <c r="B15" s="3" t="s">
        <v>9</v>
      </c>
      <c r="C15" s="4">
        <v>35</v>
      </c>
      <c r="D15" s="4">
        <v>0</v>
      </c>
      <c r="E15" s="12">
        <f t="shared" si="0"/>
        <v>0</v>
      </c>
    </row>
    <row r="16" spans="2:5" ht="16.5" thickBot="1" thickTop="1">
      <c r="B16" s="23" t="s">
        <v>5</v>
      </c>
      <c r="C16" s="24">
        <v>1</v>
      </c>
      <c r="D16" s="24">
        <v>0</v>
      </c>
      <c r="E16" s="12">
        <f>D16/C16</f>
        <v>0</v>
      </c>
    </row>
    <row r="17" spans="2:5" ht="16.5" thickBot="1" thickTop="1">
      <c r="B17" s="21" t="s">
        <v>32</v>
      </c>
      <c r="C17" s="22">
        <f>C14+C15+C16</f>
        <v>50</v>
      </c>
      <c r="D17" s="22">
        <f>D14+D15+D16</f>
        <v>1</v>
      </c>
      <c r="E17" s="12">
        <f>D17/C17</f>
        <v>0.02</v>
      </c>
    </row>
    <row r="18" spans="2:5" ht="16.5" thickBot="1" thickTop="1">
      <c r="B18" s="21" t="s">
        <v>11</v>
      </c>
      <c r="C18" s="22">
        <v>86</v>
      </c>
      <c r="D18" s="22">
        <v>1</v>
      </c>
      <c r="E18" s="12">
        <f t="shared" si="0"/>
        <v>0.011627906976744186</v>
      </c>
    </row>
    <row r="19" spans="2:5" ht="16.5" thickBot="1" thickTop="1">
      <c r="B19" s="3" t="s">
        <v>12</v>
      </c>
      <c r="C19" s="4">
        <f>SUM(C5:C18)</f>
        <v>716</v>
      </c>
      <c r="D19" s="4">
        <f>SUM(D5:D18)</f>
        <v>25</v>
      </c>
      <c r="E19" s="5">
        <f t="shared" si="0"/>
        <v>0.034916201117318434</v>
      </c>
    </row>
    <row r="20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8"/>
  <sheetViews>
    <sheetView tabSelected="1" zoomScalePageLayoutView="0" workbookViewId="0" topLeftCell="B1">
      <selection activeCell="E10" sqref="E10"/>
    </sheetView>
  </sheetViews>
  <sheetFormatPr defaultColWidth="9.140625" defaultRowHeight="15"/>
  <cols>
    <col min="1" max="1" width="1.851562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34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61.5" thickBot="1" thickTop="1">
      <c r="B4" s="8" t="s">
        <v>35</v>
      </c>
      <c r="C4" s="9" t="s">
        <v>36</v>
      </c>
      <c r="D4" s="9" t="s">
        <v>58</v>
      </c>
      <c r="E4" s="9" t="s">
        <v>37</v>
      </c>
    </row>
    <row r="5" spans="2:5" ht="16.5" thickBot="1" thickTop="1">
      <c r="B5" s="26" t="s">
        <v>38</v>
      </c>
      <c r="C5" s="25">
        <v>13</v>
      </c>
      <c r="D5" s="24">
        <v>7</v>
      </c>
      <c r="E5" s="11">
        <f>D5/C5</f>
        <v>0.5384615384615384</v>
      </c>
    </row>
    <row r="6" spans="2:5" ht="16.5" thickBot="1" thickTop="1">
      <c r="B6" s="26" t="s">
        <v>39</v>
      </c>
      <c r="C6" s="24">
        <v>13</v>
      </c>
      <c r="D6" s="24">
        <v>6</v>
      </c>
      <c r="E6" s="11">
        <f>D6/C6</f>
        <v>0.46153846153846156</v>
      </c>
    </row>
    <row r="7" spans="2:5" ht="31.5" thickBot="1" thickTop="1">
      <c r="B7" s="26" t="s">
        <v>41</v>
      </c>
      <c r="C7" s="24">
        <v>13</v>
      </c>
      <c r="D7" s="24">
        <v>0</v>
      </c>
      <c r="E7" s="12">
        <f>D7/C7</f>
        <v>0</v>
      </c>
    </row>
    <row r="8" spans="2:5" ht="31.5" thickBot="1" thickTop="1">
      <c r="B8" s="26" t="s">
        <v>40</v>
      </c>
      <c r="C8" s="24">
        <v>13</v>
      </c>
      <c r="D8" s="24">
        <v>0</v>
      </c>
      <c r="E8" s="12">
        <f>D8/C8</f>
        <v>0</v>
      </c>
    </row>
    <row r="9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M1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42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57.75" thickBot="1" thickTop="1">
      <c r="B4" s="27" t="s">
        <v>43</v>
      </c>
      <c r="C4" s="28" t="s">
        <v>44</v>
      </c>
      <c r="D4" s="28" t="s">
        <v>45</v>
      </c>
      <c r="E4" s="29" t="s">
        <v>46</v>
      </c>
    </row>
    <row r="5" spans="2:5" ht="16.5" thickBot="1" thickTop="1">
      <c r="B5" s="21" t="s">
        <v>47</v>
      </c>
      <c r="C5" s="30">
        <v>13</v>
      </c>
      <c r="D5" s="22">
        <f>C5+C6+C13+C17</f>
        <v>72</v>
      </c>
      <c r="E5" s="11">
        <f>C5/D5</f>
        <v>0.18055555555555555</v>
      </c>
    </row>
    <row r="6" spans="2:5" ht="16.5" thickBot="1" thickTop="1">
      <c r="B6" s="21" t="s">
        <v>48</v>
      </c>
      <c r="C6" s="22">
        <v>50</v>
      </c>
      <c r="D6" s="22">
        <f>C5+C6+C13+C17</f>
        <v>72</v>
      </c>
      <c r="E6" s="11">
        <f aca="true" t="shared" si="0" ref="E6:E17">C6/D6</f>
        <v>0.6944444444444444</v>
      </c>
    </row>
    <row r="7" spans="2:5" ht="16.5" thickBot="1" thickTop="1">
      <c r="B7" s="31" t="s">
        <v>53</v>
      </c>
      <c r="C7" s="4">
        <v>2</v>
      </c>
      <c r="D7" s="4"/>
      <c r="E7" s="11" t="e">
        <f t="shared" si="0"/>
        <v>#DIV/0!</v>
      </c>
    </row>
    <row r="8" spans="2:5" ht="16.5" thickBot="1" thickTop="1">
      <c r="B8" s="31" t="s">
        <v>54</v>
      </c>
      <c r="C8" s="24">
        <v>2</v>
      </c>
      <c r="D8" s="24"/>
      <c r="E8" s="11" t="e">
        <f t="shared" si="0"/>
        <v>#DIV/0!</v>
      </c>
    </row>
    <row r="9" spans="2:7" ht="16.5" thickBot="1" thickTop="1">
      <c r="B9" s="31" t="s">
        <v>55</v>
      </c>
      <c r="C9" s="4">
        <v>1</v>
      </c>
      <c r="D9" s="4"/>
      <c r="E9" s="11" t="e">
        <f t="shared" si="0"/>
        <v>#DIV/0!</v>
      </c>
      <c r="G9" s="2"/>
    </row>
    <row r="10" spans="2:5" ht="16.5" thickBot="1" thickTop="1">
      <c r="B10" s="3" t="s">
        <v>51</v>
      </c>
      <c r="C10" s="4"/>
      <c r="D10" s="4"/>
      <c r="E10" s="11" t="e">
        <f t="shared" si="0"/>
        <v>#DIV/0!</v>
      </c>
    </row>
    <row r="11" spans="2:5" ht="16.5" thickBot="1" thickTop="1">
      <c r="B11" s="3" t="s">
        <v>51</v>
      </c>
      <c r="C11" s="4"/>
      <c r="D11" s="4"/>
      <c r="E11" s="11" t="e">
        <f t="shared" si="0"/>
        <v>#DIV/0!</v>
      </c>
    </row>
    <row r="12" spans="2:5" ht="16.5" thickBot="1" thickTop="1">
      <c r="B12" s="3" t="s">
        <v>51</v>
      </c>
      <c r="C12" s="4"/>
      <c r="D12" s="4"/>
      <c r="E12" s="11" t="e">
        <f t="shared" si="0"/>
        <v>#DIV/0!</v>
      </c>
    </row>
    <row r="13" spans="2:5" ht="16.5" thickBot="1" thickTop="1">
      <c r="B13" s="21" t="s">
        <v>49</v>
      </c>
      <c r="C13" s="22">
        <f>C7+C8+C9+C10+C11+C12</f>
        <v>5</v>
      </c>
      <c r="D13" s="22">
        <f>C5+C6+C13+C17</f>
        <v>72</v>
      </c>
      <c r="E13" s="11">
        <f t="shared" si="0"/>
        <v>0.06944444444444445</v>
      </c>
    </row>
    <row r="14" spans="2:5" ht="16.5" thickBot="1" thickTop="1">
      <c r="B14" s="31" t="s">
        <v>56</v>
      </c>
      <c r="C14" s="4">
        <v>4</v>
      </c>
      <c r="D14" s="4"/>
      <c r="E14" s="11" t="e">
        <f t="shared" si="0"/>
        <v>#DIV/0!</v>
      </c>
    </row>
    <row r="15" spans="2:5" ht="16.5" thickBot="1" thickTop="1">
      <c r="B15" s="31" t="s">
        <v>57</v>
      </c>
      <c r="C15" s="4"/>
      <c r="D15" s="4"/>
      <c r="E15" s="11" t="e">
        <f t="shared" si="0"/>
        <v>#DIV/0!</v>
      </c>
    </row>
    <row r="16" spans="2:5" ht="16.5" thickBot="1" thickTop="1">
      <c r="B16" s="3" t="s">
        <v>52</v>
      </c>
      <c r="C16" s="24"/>
      <c r="D16" s="24"/>
      <c r="E16" s="11" t="e">
        <f t="shared" si="0"/>
        <v>#DIV/0!</v>
      </c>
    </row>
    <row r="17" spans="2:5" ht="16.5" thickBot="1" thickTop="1">
      <c r="B17" s="21" t="s">
        <v>50</v>
      </c>
      <c r="C17" s="22">
        <f>C14+C15+C16</f>
        <v>4</v>
      </c>
      <c r="D17" s="22">
        <f>C5+C6+C13+C17</f>
        <v>72</v>
      </c>
      <c r="E17" s="11">
        <f t="shared" si="0"/>
        <v>0.05555555555555555</v>
      </c>
    </row>
    <row r="18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 jméno</dc:creator>
  <cp:keywords/>
  <dc:description/>
  <cp:lastModifiedBy>JS</cp:lastModifiedBy>
  <cp:lastPrinted>2011-11-10T19:21:48Z</cp:lastPrinted>
  <dcterms:created xsi:type="dcterms:W3CDTF">2011-11-09T19:18:30Z</dcterms:created>
  <dcterms:modified xsi:type="dcterms:W3CDTF">2011-11-12T15:43:28Z</dcterms:modified>
  <cp:category/>
  <cp:version/>
  <cp:contentType/>
  <cp:contentStatus/>
</cp:coreProperties>
</file>