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601" activeTab="1"/>
  </bookViews>
  <sheets>
    <sheet name="sledovani" sheetId="1" r:id="rId1"/>
    <sheet name="sumarizace" sheetId="2" r:id="rId2"/>
    <sheet name="evidence" sheetId="3" r:id="rId3"/>
    <sheet name="norton" sheetId="4" r:id="rId4"/>
  </sheets>
  <definedNames/>
  <calcPr fullCalcOnLoad="1"/>
</workbook>
</file>

<file path=xl/sharedStrings.xml><?xml version="1.0" encoding="utf-8"?>
<sst xmlns="http://schemas.openxmlformats.org/spreadsheetml/2006/main" count="606" uniqueCount="150">
  <si>
    <t>Oddělení:</t>
  </si>
  <si>
    <t>měs./ rok.</t>
  </si>
  <si>
    <t>Upozornění: První a poslední den hospitalizace = 1 ošetřovací den</t>
  </si>
  <si>
    <t>počty pac. v riziku 9-13 bodu :</t>
  </si>
  <si>
    <t>Celkem:</t>
  </si>
  <si>
    <t>počty pac. v riziku 14-16 bodů:</t>
  </si>
  <si>
    <t>oš. dny v riziku 14-16 bodů:</t>
  </si>
  <si>
    <t>oš.dny v riziku 9-13 bodů:</t>
  </si>
  <si>
    <t>z toho poč. nových dek. na odd.</t>
  </si>
  <si>
    <t>počty pac. v riziku celkem :</t>
  </si>
  <si>
    <t>oš.dny v riziku celkem :</t>
  </si>
  <si>
    <t>počet pac. s dekubit. celkem :</t>
  </si>
  <si>
    <t>EVIDENCE  PACIENTU  S  DEKUBITY</t>
  </si>
  <si>
    <t xml:space="preserve"> Měs.(Q )/rok:</t>
  </si>
  <si>
    <t>Poř.číslo</t>
  </si>
  <si>
    <t>Jméno pacienta:</t>
  </si>
  <si>
    <t>Pac. s dekubitem přijat,přeložen z:</t>
  </si>
  <si>
    <t xml:space="preserve"> Dekubit vzniklý na odd.:</t>
  </si>
  <si>
    <t>1.</t>
  </si>
  <si>
    <t>domova</t>
  </si>
  <si>
    <t>DD-název</t>
  </si>
  <si>
    <t>jiného ZZ</t>
  </si>
  <si>
    <t>2.</t>
  </si>
  <si>
    <t>I. / datum</t>
  </si>
  <si>
    <t>II./datum</t>
  </si>
  <si>
    <t>III:/datum</t>
  </si>
  <si>
    <t>IV./datum</t>
  </si>
  <si>
    <t xml:space="preserve">V./datum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</si>
  <si>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</si>
  <si>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</si>
  <si>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</si>
  <si>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</si>
  <si>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</si>
  <si>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</si>
  <si>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</si>
  <si>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</si>
  <si>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</si>
  <si>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</si>
  <si>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</si>
  <si>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</si>
  <si>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</si>
  <si>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</si>
  <si>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</si>
  <si>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</si>
  <si>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</si>
  <si>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</si>
  <si>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Evidence rizik. pac. dle rozšířené stupnice Nortonové + počty pac. s dekubity   </t>
  </si>
  <si>
    <t>Dat.přij., překladu pac.s dek.</t>
  </si>
  <si>
    <t>stupeň dekubitu  při přij.</t>
  </si>
  <si>
    <t>sledován  od dat :</t>
  </si>
  <si>
    <t>zhojen datum</t>
  </si>
  <si>
    <t>podpis sestry</t>
  </si>
  <si>
    <t>Vývoj dek.na odd. stupeň/datum</t>
  </si>
  <si>
    <t>Poč.pac. s novým dek.na odd.</t>
  </si>
  <si>
    <t>Celkem</t>
  </si>
  <si>
    <t>počet:</t>
  </si>
  <si>
    <t>I.</t>
  </si>
  <si>
    <t>II.</t>
  </si>
  <si>
    <t>III.</t>
  </si>
  <si>
    <t>IV.</t>
  </si>
  <si>
    <t>I.II.st.</t>
  </si>
  <si>
    <t>Názvy zdravotnických a sociálních zařízení:</t>
  </si>
  <si>
    <t>zdravotnické zařízení:</t>
  </si>
  <si>
    <t>sociální zařízení:</t>
  </si>
  <si>
    <t>DD soc.zař.</t>
  </si>
  <si>
    <t>zdrav. zaříz.</t>
  </si>
  <si>
    <t>poč. pac. přijatých s dekub.</t>
  </si>
  <si>
    <t>poč. pac. přijatých, přeložených z:</t>
  </si>
  <si>
    <t>Stupeň dek. při přijetí na odd.</t>
  </si>
  <si>
    <t>Celkem :</t>
  </si>
  <si>
    <t>zhojeno:</t>
  </si>
  <si>
    <t>oddělení</t>
  </si>
  <si>
    <t>celkem:</t>
  </si>
  <si>
    <t>z odd. nem. Hodonín</t>
  </si>
  <si>
    <t>Poř.</t>
  </si>
  <si>
    <t>číslo</t>
  </si>
  <si>
    <t>Jméno pacienta</t>
  </si>
  <si>
    <t>Datum</t>
  </si>
  <si>
    <t>přijetí</t>
  </si>
  <si>
    <t>stupeň dekubitu</t>
  </si>
  <si>
    <t>při přijetí</t>
  </si>
  <si>
    <t>DD</t>
  </si>
  <si>
    <t>název</t>
  </si>
  <si>
    <t>ZZ</t>
  </si>
  <si>
    <t>III./datum</t>
  </si>
  <si>
    <t>I./datum</t>
  </si>
  <si>
    <t>V./datum</t>
  </si>
  <si>
    <t>odd.NTGM</t>
  </si>
  <si>
    <t>z jiného</t>
  </si>
  <si>
    <t xml:space="preserve">         pacient přijat, přeložen z:</t>
  </si>
  <si>
    <t>od/datum:</t>
  </si>
  <si>
    <t>sledován</t>
  </si>
  <si>
    <t>Dekubity</t>
  </si>
  <si>
    <t>zhojeny</t>
  </si>
  <si>
    <t>Popis</t>
  </si>
  <si>
    <t>sestry</t>
  </si>
  <si>
    <t xml:space="preserve">     Vývoj dekubitu na odd. stupeň / datum</t>
  </si>
  <si>
    <t xml:space="preserve">       PACIENTI PŘIJATI NA ODDĚLENÍ</t>
  </si>
  <si>
    <t xml:space="preserve">                                      S DEKUBITEM</t>
  </si>
  <si>
    <t>datum</t>
  </si>
  <si>
    <t xml:space="preserve">             DEKUBITY  VZNIKLÉ  NA  ODDĚLENÍ</t>
  </si>
  <si>
    <t>Sumarizace pacientů s dekubity v Nemocnici TGM Hodonín, p.o.</t>
  </si>
  <si>
    <t>Sledování dekubitů v Nemocnici TGM Hodonín, p.o.</t>
  </si>
  <si>
    <t>ARO</t>
  </si>
  <si>
    <t>DĚT</t>
  </si>
  <si>
    <t>DĚT JIP</t>
  </si>
  <si>
    <t>GYN</t>
  </si>
  <si>
    <t>INT A</t>
  </si>
  <si>
    <t>INT B</t>
  </si>
  <si>
    <t>INT JIP+IMP</t>
  </si>
  <si>
    <t>CHIR A</t>
  </si>
  <si>
    <t>CHIR B</t>
  </si>
  <si>
    <t>CHIR JIP</t>
  </si>
  <si>
    <t>OOP</t>
  </si>
  <si>
    <t>počet</t>
  </si>
  <si>
    <t xml:space="preserve">% </t>
  </si>
  <si>
    <t>počet pac.</t>
  </si>
  <si>
    <t>% pac.</t>
  </si>
  <si>
    <t>% dekubitů</t>
  </si>
  <si>
    <t>přijatých</t>
  </si>
  <si>
    <t>pacientů</t>
  </si>
  <si>
    <t>oš. dnů</t>
  </si>
  <si>
    <t>s dekubitem</t>
  </si>
  <si>
    <t>u rizikových</t>
  </si>
  <si>
    <t>nových</t>
  </si>
  <si>
    <t>vzniklých</t>
  </si>
  <si>
    <t>lůžek</t>
  </si>
  <si>
    <t>v riziku</t>
  </si>
  <si>
    <t>celkem</t>
  </si>
  <si>
    <t>dekubitů</t>
  </si>
  <si>
    <t>na oddělení</t>
  </si>
  <si>
    <t>období :</t>
  </si>
  <si>
    <t>DĚT. JIP</t>
  </si>
  <si>
    <t>ITN A</t>
  </si>
  <si>
    <t>Nemocnice Kyjov</t>
  </si>
  <si>
    <t>DD Strážnice</t>
  </si>
  <si>
    <t>DD Bří Čapků, Hodonín</t>
  </si>
  <si>
    <t>S-Centrum, Hodonín</t>
  </si>
  <si>
    <t>III.-IV. st.</t>
  </si>
  <si>
    <t>FN Brno Bohunice</t>
  </si>
  <si>
    <t>FN Brno USA</t>
  </si>
  <si>
    <t>ÚSP Jarošova, Hodonín</t>
  </si>
  <si>
    <t>I. - III.11</t>
  </si>
  <si>
    <t>IV. - VI.11</t>
  </si>
  <si>
    <t>I. - XII.11</t>
  </si>
  <si>
    <t>X. - XII.11</t>
  </si>
  <si>
    <t>VII. - IX.11</t>
  </si>
  <si>
    <t>FN Motol Praha</t>
  </si>
  <si>
    <t>Nemocnice Břeclav</t>
  </si>
  <si>
    <t>PL Kroměříž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</si>
</sst>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\,"/>
    <numFmt numFmtId="168" formatCode="0.0%"/>
    <numFmt numFmtId="169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7" fontId="5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3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/>
    </xf>
    <xf numFmtId="0" fontId="0" fillId="0" borderId="42" xfId="0" applyFont="1" applyBorder="1" applyAlignment="1">
      <alignment vertical="top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Fill="1" applyBorder="1" applyAlignment="1">
      <alignment/>
    </xf>
    <xf numFmtId="0" fontId="4" fillId="0" borderId="3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42" xfId="0" applyFont="1" applyBorder="1" applyAlignment="1">
      <alignment/>
    </xf>
    <xf numFmtId="0" fontId="0" fillId="0" borderId="42" xfId="0" applyNumberFormat="1" applyFont="1" applyBorder="1" applyAlignment="1">
      <alignment/>
    </xf>
    <xf numFmtId="168" fontId="0" fillId="0" borderId="54" xfId="0" applyNumberFormat="1" applyBorder="1" applyAlignment="1">
      <alignment/>
    </xf>
    <xf numFmtId="0" fontId="0" fillId="0" borderId="62" xfId="0" applyBorder="1" applyAlignment="1">
      <alignment/>
    </xf>
    <xf numFmtId="0" fontId="5" fillId="0" borderId="29" xfId="0" applyFont="1" applyFill="1" applyBorder="1" applyAlignment="1">
      <alignment vertical="top" wrapText="1"/>
    </xf>
    <xf numFmtId="0" fontId="5" fillId="0" borderId="29" xfId="0" applyNumberFormat="1" applyFont="1" applyFill="1" applyBorder="1" applyAlignment="1">
      <alignment vertical="top" wrapText="1"/>
    </xf>
    <xf numFmtId="0" fontId="7" fillId="0" borderId="63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1" fillId="0" borderId="42" xfId="0" applyFon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65" xfId="0" applyNumberFormat="1" applyBorder="1" applyAlignment="1">
      <alignment/>
    </xf>
    <xf numFmtId="168" fontId="0" fillId="0" borderId="66" xfId="0" applyNumberFormat="1" applyBorder="1" applyAlignment="1">
      <alignment/>
    </xf>
    <xf numFmtId="168" fontId="0" fillId="0" borderId="31" xfId="0" applyNumberFormat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57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2" xfId="0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74" xfId="0" applyBorder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75" xfId="0" applyBorder="1" applyAlignment="1">
      <alignment horizontal="center"/>
    </xf>
    <xf numFmtId="0" fontId="1" fillId="0" borderId="46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61" xfId="0" applyFont="1" applyBorder="1" applyAlignment="1">
      <alignment/>
    </xf>
    <xf numFmtId="0" fontId="9" fillId="0" borderId="6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7" fontId="1" fillId="0" borderId="43" xfId="0" applyNumberFormat="1" applyFont="1" applyBorder="1" applyAlignment="1">
      <alignment/>
    </xf>
    <xf numFmtId="0" fontId="0" fillId="0" borderId="83" xfId="0" applyBorder="1" applyAlignment="1">
      <alignment horizontal="right"/>
    </xf>
    <xf numFmtId="0" fontId="0" fillId="0" borderId="84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62" xfId="0" applyFont="1" applyBorder="1" applyAlignment="1">
      <alignment/>
    </xf>
    <xf numFmtId="0" fontId="0" fillId="0" borderId="71" xfId="0" applyBorder="1" applyAlignment="1">
      <alignment/>
    </xf>
    <xf numFmtId="0" fontId="0" fillId="0" borderId="87" xfId="0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168" fontId="0" fillId="0" borderId="91" xfId="0" applyNumberFormat="1" applyBorder="1" applyAlignment="1">
      <alignment/>
    </xf>
    <xf numFmtId="168" fontId="0" fillId="0" borderId="50" xfId="0" applyNumberFormat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0" xfId="0" applyBorder="1" applyAlignment="1">
      <alignment vertical="top"/>
    </xf>
    <xf numFmtId="17" fontId="0" fillId="0" borderId="0" xfId="0" applyNumberFormat="1" applyBorder="1" applyAlignment="1">
      <alignment/>
    </xf>
    <xf numFmtId="0" fontId="0" fillId="0" borderId="96" xfId="0" applyBorder="1" applyAlignment="1">
      <alignment horizontal="right"/>
    </xf>
    <xf numFmtId="168" fontId="0" fillId="0" borderId="47" xfId="0" applyNumberFormat="1" applyBorder="1" applyAlignment="1">
      <alignment horizontal="right"/>
    </xf>
    <xf numFmtId="0" fontId="0" fillId="0" borderId="47" xfId="0" applyBorder="1" applyAlignment="1">
      <alignment horizontal="right"/>
    </xf>
    <xf numFmtId="168" fontId="0" fillId="0" borderId="47" xfId="0" applyNumberFormat="1" applyBorder="1" applyAlignment="1">
      <alignment/>
    </xf>
    <xf numFmtId="168" fontId="0" fillId="0" borderId="97" xfId="0" applyNumberFormat="1" applyBorder="1" applyAlignment="1">
      <alignment/>
    </xf>
    <xf numFmtId="0" fontId="0" fillId="0" borderId="31" xfId="0" applyBorder="1" applyAlignment="1">
      <alignment horizontal="right"/>
    </xf>
    <xf numFmtId="168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39" xfId="0" applyBorder="1" applyAlignment="1">
      <alignment horizontal="right"/>
    </xf>
    <xf numFmtId="168" fontId="0" fillId="0" borderId="79" xfId="0" applyNumberFormat="1" applyBorder="1" applyAlignment="1">
      <alignment horizontal="right"/>
    </xf>
    <xf numFmtId="168" fontId="0" fillId="0" borderId="79" xfId="0" applyNumberFormat="1" applyBorder="1" applyAlignment="1">
      <alignment/>
    </xf>
    <xf numFmtId="168" fontId="0" fillId="0" borderId="8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168" fontId="0" fillId="0" borderId="46" xfId="0" applyNumberFormat="1" applyBorder="1" applyAlignment="1">
      <alignment horizontal="right"/>
    </xf>
    <xf numFmtId="168" fontId="0" fillId="0" borderId="42" xfId="0" applyNumberFormat="1" applyBorder="1" applyAlignment="1">
      <alignment/>
    </xf>
    <xf numFmtId="0" fontId="0" fillId="0" borderId="68" xfId="0" applyBorder="1" applyAlignment="1">
      <alignment vertical="top"/>
    </xf>
    <xf numFmtId="0" fontId="0" fillId="0" borderId="69" xfId="0" applyBorder="1" applyAlignment="1">
      <alignment vertical="top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1" fillId="0" borderId="46" xfId="0" applyFont="1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wrapText="1"/>
    </xf>
    <xf numFmtId="0" fontId="0" fillId="0" borderId="33" xfId="0" applyBorder="1" applyAlignment="1">
      <alignment vertical="top" wrapText="1"/>
    </xf>
    <xf numFmtId="0" fontId="0" fillId="0" borderId="61" xfId="0" applyBorder="1" applyAlignment="1">
      <alignment/>
    </xf>
    <xf numFmtId="0" fontId="0" fillId="0" borderId="69" xfId="0" applyBorder="1" applyAlignment="1">
      <alignment/>
    </xf>
    <xf numFmtId="0" fontId="0" fillId="0" borderId="67" xfId="0" applyBorder="1" applyAlignment="1">
      <alignment wrapText="1"/>
    </xf>
    <xf numFmtId="0" fontId="0" fillId="0" borderId="67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428625</xdr:colOff>
      <xdr:row>36</xdr:row>
      <xdr:rowOff>133350</xdr:rowOff>
    </xdr:from>
    <xdr:to>
      <xdr:col>16</xdr:col>
      <xdr:colOff>247650</xdr:colOff>
      <xdr:row>39</xdr:row>
      <xdr:rowOff>114300</xdr:rowOff>
    </xdr:to>
    <xdr:pic>
      <xdr:nvPicPr>
        <xdr:cNvPr id="1" name="Picture 1" descr="EUROCERT-logo-s-i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668655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37</xdr:row>
      <xdr:rowOff>76200</xdr:rowOff>
    </xdr:from>
    <xdr:to>
      <xdr:col>1</xdr:col>
      <xdr:colOff>1114425</xdr:colOff>
      <xdr:row>39</xdr:row>
      <xdr:rowOff>133350</xdr:rowOff>
    </xdr:to>
    <xdr:pic>
      <xdr:nvPicPr>
        <xdr:cNvPr id="2" name="Picture 2" descr="logo NTG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791325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06">
      <selection activeCell="L126" sqref="L126"/>
    </sheetView>
  </sheetViews>
  <sheetFormatPr defaultColWidth="9.140625" defaultRowHeight="12.75"/>
  <cols>
    <col min="1" max="1" width="11.7109375" style="0" customWidth="1"/>
    <col min="2" max="2" width="8.00390625" style="0" customWidth="1"/>
    <col min="9" max="10" width="10.421875" style="0" customWidth="1"/>
    <col min="11" max="11" width="10.57421875" style="0" customWidth="1"/>
    <col min="13" max="13" width="10.00390625" style="0" customWidth="1"/>
    <col min="14" max="14" width="10.28125" style="0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37" t="s">
        <v>102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3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4" ht="13.5" thickBot="1">
      <c r="A5" s="51" t="s">
        <v>131</v>
      </c>
      <c r="B5" s="125" t="s">
        <v>142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13.5" thickBot="1">
      <c r="A6" s="145"/>
      <c r="B6" s="14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115"/>
      <c r="B7" s="116"/>
      <c r="C7" s="117" t="s">
        <v>114</v>
      </c>
      <c r="D7" s="118" t="s">
        <v>114</v>
      </c>
      <c r="E7" s="118" t="s">
        <v>115</v>
      </c>
      <c r="F7" s="116"/>
      <c r="G7" s="118" t="s">
        <v>114</v>
      </c>
      <c r="H7" s="118" t="s">
        <v>115</v>
      </c>
      <c r="I7" s="118" t="s">
        <v>116</v>
      </c>
      <c r="J7" s="118" t="s">
        <v>117</v>
      </c>
      <c r="K7" s="118" t="s">
        <v>118</v>
      </c>
      <c r="L7" s="118" t="s">
        <v>114</v>
      </c>
      <c r="M7" s="118" t="s">
        <v>118</v>
      </c>
      <c r="N7" s="118" t="s">
        <v>118</v>
      </c>
    </row>
    <row r="8" spans="1:14" ht="12.75">
      <c r="A8" s="119" t="s">
        <v>71</v>
      </c>
      <c r="B8" s="120" t="s">
        <v>114</v>
      </c>
      <c r="C8" s="121" t="s">
        <v>119</v>
      </c>
      <c r="D8" s="120" t="s">
        <v>120</v>
      </c>
      <c r="E8" s="120" t="s">
        <v>120</v>
      </c>
      <c r="F8" s="120" t="s">
        <v>114</v>
      </c>
      <c r="G8" s="120" t="s">
        <v>121</v>
      </c>
      <c r="H8" s="120" t="s">
        <v>121</v>
      </c>
      <c r="I8" s="120" t="s">
        <v>122</v>
      </c>
      <c r="J8" s="120" t="s">
        <v>122</v>
      </c>
      <c r="K8" s="120" t="s">
        <v>123</v>
      </c>
      <c r="L8" s="120" t="s">
        <v>124</v>
      </c>
      <c r="M8" s="120" t="s">
        <v>125</v>
      </c>
      <c r="N8" s="120" t="s">
        <v>123</v>
      </c>
    </row>
    <row r="9" spans="1:14" ht="13.5" thickBot="1">
      <c r="A9" s="122"/>
      <c r="B9" s="123" t="s">
        <v>126</v>
      </c>
      <c r="C9" s="124" t="s">
        <v>120</v>
      </c>
      <c r="D9" s="123" t="s">
        <v>127</v>
      </c>
      <c r="E9" s="123" t="s">
        <v>127</v>
      </c>
      <c r="F9" s="123" t="s">
        <v>121</v>
      </c>
      <c r="G9" s="123" t="s">
        <v>127</v>
      </c>
      <c r="H9" s="123" t="s">
        <v>127</v>
      </c>
      <c r="I9" s="123" t="s">
        <v>128</v>
      </c>
      <c r="J9" s="123" t="s">
        <v>128</v>
      </c>
      <c r="K9" s="123" t="s">
        <v>120</v>
      </c>
      <c r="L9" s="123" t="s">
        <v>129</v>
      </c>
      <c r="M9" s="123" t="s">
        <v>130</v>
      </c>
      <c r="N9" s="123" t="s">
        <v>120</v>
      </c>
    </row>
    <row r="10" ht="13.5" thickBot="1"/>
    <row r="11" spans="1:14" ht="13.5" thickBot="1">
      <c r="A11" s="114" t="s">
        <v>103</v>
      </c>
      <c r="B11" s="126">
        <v>4</v>
      </c>
      <c r="C11" s="147">
        <v>20</v>
      </c>
      <c r="D11" s="147">
        <v>3</v>
      </c>
      <c r="E11" s="148">
        <f aca="true" t="shared" si="0" ref="E11:E23">D11/C11</f>
        <v>0.15</v>
      </c>
      <c r="F11" s="149">
        <v>388</v>
      </c>
      <c r="G11" s="149">
        <v>90</v>
      </c>
      <c r="H11" s="150">
        <f aca="true" t="shared" si="1" ref="H11:H23">G11/F11</f>
        <v>0.23195876288659795</v>
      </c>
      <c r="I11" s="149">
        <v>1</v>
      </c>
      <c r="J11" s="150">
        <f aca="true" t="shared" si="2" ref="J11:J23">I11/C11</f>
        <v>0.05</v>
      </c>
      <c r="K11" s="150">
        <f aca="true" t="shared" si="3" ref="K11:K23">I11/D11</f>
        <v>0.3333333333333333</v>
      </c>
      <c r="L11" s="149">
        <v>1</v>
      </c>
      <c r="M11" s="151">
        <f aca="true" t="shared" si="4" ref="M11:M23">L11/C11</f>
        <v>0.05</v>
      </c>
      <c r="N11" s="140">
        <f aca="true" t="shared" si="5" ref="N11:N23">L11/D11</f>
        <v>0.3333333333333333</v>
      </c>
    </row>
    <row r="12" spans="1:14" ht="13.5" thickBot="1">
      <c r="A12" s="114" t="s">
        <v>104</v>
      </c>
      <c r="B12" s="127">
        <v>15</v>
      </c>
      <c r="C12" s="152">
        <v>267</v>
      </c>
      <c r="D12" s="152">
        <v>0</v>
      </c>
      <c r="E12" s="153">
        <f t="shared" si="0"/>
        <v>0</v>
      </c>
      <c r="F12" s="154">
        <v>1127</v>
      </c>
      <c r="G12" s="154">
        <v>0</v>
      </c>
      <c r="H12" s="76">
        <f t="shared" si="1"/>
        <v>0</v>
      </c>
      <c r="I12" s="154">
        <v>0</v>
      </c>
      <c r="J12" s="86">
        <f t="shared" si="2"/>
        <v>0</v>
      </c>
      <c r="K12" s="86" t="e">
        <f t="shared" si="3"/>
        <v>#DIV/0!</v>
      </c>
      <c r="L12" s="154">
        <v>0</v>
      </c>
      <c r="M12" s="139">
        <f t="shared" si="4"/>
        <v>0</v>
      </c>
      <c r="N12" s="140" t="e">
        <f t="shared" si="5"/>
        <v>#DIV/0!</v>
      </c>
    </row>
    <row r="13" spans="1:14" ht="13.5" thickBot="1">
      <c r="A13" s="114" t="s">
        <v>105</v>
      </c>
      <c r="B13" s="127">
        <v>4</v>
      </c>
      <c r="C13" s="152">
        <v>199</v>
      </c>
      <c r="D13" s="152">
        <v>0</v>
      </c>
      <c r="E13" s="153">
        <f t="shared" si="0"/>
        <v>0</v>
      </c>
      <c r="F13" s="154">
        <v>472</v>
      </c>
      <c r="G13" s="154">
        <v>0</v>
      </c>
      <c r="H13" s="76">
        <f t="shared" si="1"/>
        <v>0</v>
      </c>
      <c r="I13" s="154">
        <v>0</v>
      </c>
      <c r="J13" s="86">
        <f t="shared" si="2"/>
        <v>0</v>
      </c>
      <c r="K13" s="86" t="e">
        <f t="shared" si="3"/>
        <v>#DIV/0!</v>
      </c>
      <c r="L13" s="154">
        <v>0</v>
      </c>
      <c r="M13" s="139">
        <f t="shared" si="4"/>
        <v>0</v>
      </c>
      <c r="N13" s="140" t="e">
        <f t="shared" si="5"/>
        <v>#DIV/0!</v>
      </c>
    </row>
    <row r="14" spans="1:14" ht="13.5" thickBot="1">
      <c r="A14" s="114" t="s">
        <v>106</v>
      </c>
      <c r="B14" s="127">
        <v>30</v>
      </c>
      <c r="C14" s="152">
        <v>384</v>
      </c>
      <c r="D14" s="152">
        <v>1</v>
      </c>
      <c r="E14" s="153">
        <f t="shared" si="0"/>
        <v>0.0026041666666666665</v>
      </c>
      <c r="F14" s="154">
        <v>1348</v>
      </c>
      <c r="G14" s="154">
        <v>5</v>
      </c>
      <c r="H14" s="76">
        <f t="shared" si="1"/>
        <v>0.00370919881305638</v>
      </c>
      <c r="I14" s="154">
        <v>0</v>
      </c>
      <c r="J14" s="86">
        <f t="shared" si="2"/>
        <v>0</v>
      </c>
      <c r="K14" s="86">
        <f t="shared" si="3"/>
        <v>0</v>
      </c>
      <c r="L14" s="154">
        <v>0</v>
      </c>
      <c r="M14" s="139">
        <f t="shared" si="4"/>
        <v>0</v>
      </c>
      <c r="N14" s="140">
        <f t="shared" si="5"/>
        <v>0</v>
      </c>
    </row>
    <row r="15" spans="1:14" ht="13.5" thickBot="1">
      <c r="A15" s="114" t="s">
        <v>107</v>
      </c>
      <c r="B15" s="127">
        <v>34</v>
      </c>
      <c r="C15" s="152">
        <v>428</v>
      </c>
      <c r="D15" s="152">
        <v>48</v>
      </c>
      <c r="E15" s="153">
        <f t="shared" si="0"/>
        <v>0.11214953271028037</v>
      </c>
      <c r="F15" s="154">
        <v>1959</v>
      </c>
      <c r="G15" s="154">
        <v>489</v>
      </c>
      <c r="H15" s="76">
        <f t="shared" si="1"/>
        <v>0.24961715160796324</v>
      </c>
      <c r="I15" s="154">
        <v>12</v>
      </c>
      <c r="J15" s="86">
        <f t="shared" si="2"/>
        <v>0.028037383177570093</v>
      </c>
      <c r="K15" s="86">
        <f t="shared" si="3"/>
        <v>0.25</v>
      </c>
      <c r="L15" s="154">
        <v>0</v>
      </c>
      <c r="M15" s="139">
        <f t="shared" si="4"/>
        <v>0</v>
      </c>
      <c r="N15" s="140">
        <f t="shared" si="5"/>
        <v>0</v>
      </c>
    </row>
    <row r="16" spans="1:14" ht="13.5" thickBot="1">
      <c r="A16" s="114" t="s">
        <v>108</v>
      </c>
      <c r="B16" s="128">
        <v>32</v>
      </c>
      <c r="C16" s="152">
        <v>480</v>
      </c>
      <c r="D16" s="152">
        <v>123</v>
      </c>
      <c r="E16" s="153">
        <f t="shared" si="0"/>
        <v>0.25625</v>
      </c>
      <c r="F16" s="154">
        <v>2067</v>
      </c>
      <c r="G16" s="154">
        <v>811</v>
      </c>
      <c r="H16" s="76">
        <f t="shared" si="1"/>
        <v>0.3923560716013546</v>
      </c>
      <c r="I16" s="154">
        <v>7</v>
      </c>
      <c r="J16" s="76">
        <f t="shared" si="2"/>
        <v>0.014583333333333334</v>
      </c>
      <c r="K16" s="76">
        <f t="shared" si="3"/>
        <v>0.056910569105691054</v>
      </c>
      <c r="L16" s="154">
        <v>1</v>
      </c>
      <c r="M16" s="139">
        <f t="shared" si="4"/>
        <v>0.0020833333333333333</v>
      </c>
      <c r="N16" s="140">
        <f t="shared" si="5"/>
        <v>0.008130081300813009</v>
      </c>
    </row>
    <row r="17" spans="1:14" ht="13.5" thickBot="1">
      <c r="A17" s="114" t="s">
        <v>109</v>
      </c>
      <c r="B17" s="128">
        <v>14</v>
      </c>
      <c r="C17" s="152">
        <v>223</v>
      </c>
      <c r="D17" s="152">
        <v>21</v>
      </c>
      <c r="E17" s="153">
        <f t="shared" si="0"/>
        <v>0.09417040358744394</v>
      </c>
      <c r="F17" s="154">
        <v>903</v>
      </c>
      <c r="G17" s="154">
        <v>77</v>
      </c>
      <c r="H17" s="76">
        <f t="shared" si="1"/>
        <v>0.08527131782945736</v>
      </c>
      <c r="I17" s="154">
        <v>8</v>
      </c>
      <c r="J17" s="76">
        <f t="shared" si="2"/>
        <v>0.03587443946188341</v>
      </c>
      <c r="K17" s="76">
        <f t="shared" si="3"/>
        <v>0.38095238095238093</v>
      </c>
      <c r="L17" s="154">
        <v>2</v>
      </c>
      <c r="M17" s="139">
        <f t="shared" si="4"/>
        <v>0.008968609865470852</v>
      </c>
      <c r="N17" s="140">
        <f t="shared" si="5"/>
        <v>0.09523809523809523</v>
      </c>
    </row>
    <row r="18" spans="1:14" ht="13.5" thickBot="1">
      <c r="A18" s="114" t="s">
        <v>110</v>
      </c>
      <c r="B18" s="128">
        <v>30</v>
      </c>
      <c r="C18" s="152">
        <v>384</v>
      </c>
      <c r="D18" s="152">
        <v>7</v>
      </c>
      <c r="E18" s="153">
        <f t="shared" si="0"/>
        <v>0.018229166666666668</v>
      </c>
      <c r="F18" s="154">
        <v>1322</v>
      </c>
      <c r="G18" s="154">
        <v>45</v>
      </c>
      <c r="H18" s="76">
        <f t="shared" si="1"/>
        <v>0.0340393343419062</v>
      </c>
      <c r="I18" s="154">
        <v>11</v>
      </c>
      <c r="J18" s="76">
        <f t="shared" si="2"/>
        <v>0.028645833333333332</v>
      </c>
      <c r="K18" s="76">
        <f t="shared" si="3"/>
        <v>1.5714285714285714</v>
      </c>
      <c r="L18" s="154">
        <v>0</v>
      </c>
      <c r="M18" s="139">
        <f t="shared" si="4"/>
        <v>0</v>
      </c>
      <c r="N18" s="140">
        <f t="shared" si="5"/>
        <v>0</v>
      </c>
    </row>
    <row r="19" spans="1:14" ht="13.5" thickBot="1">
      <c r="A19" s="114" t="s">
        <v>111</v>
      </c>
      <c r="B19" s="128">
        <v>23</v>
      </c>
      <c r="C19" s="152">
        <v>482</v>
      </c>
      <c r="D19" s="152">
        <v>59</v>
      </c>
      <c r="E19" s="153">
        <f t="shared" si="0"/>
        <v>0.12240663900414937</v>
      </c>
      <c r="F19" s="154">
        <v>1869</v>
      </c>
      <c r="G19" s="154">
        <v>36</v>
      </c>
      <c r="H19" s="76">
        <f t="shared" si="1"/>
        <v>0.019261637239165328</v>
      </c>
      <c r="I19" s="154">
        <v>20</v>
      </c>
      <c r="J19" s="76">
        <f t="shared" si="2"/>
        <v>0.04149377593360996</v>
      </c>
      <c r="K19" s="76">
        <f t="shared" si="3"/>
        <v>0.3389830508474576</v>
      </c>
      <c r="L19" s="154">
        <v>0</v>
      </c>
      <c r="M19" s="139">
        <f t="shared" si="4"/>
        <v>0</v>
      </c>
      <c r="N19" s="140">
        <f t="shared" si="5"/>
        <v>0</v>
      </c>
    </row>
    <row r="20" spans="1:14" ht="13.5" thickBot="1">
      <c r="A20" s="114" t="s">
        <v>112</v>
      </c>
      <c r="B20" s="129">
        <v>7</v>
      </c>
      <c r="C20" s="152">
        <v>186</v>
      </c>
      <c r="D20" s="152">
        <v>20</v>
      </c>
      <c r="E20" s="153">
        <f t="shared" si="0"/>
        <v>0.10752688172043011</v>
      </c>
      <c r="F20" s="154">
        <v>586</v>
      </c>
      <c r="G20" s="154">
        <v>123</v>
      </c>
      <c r="H20" s="76">
        <f t="shared" si="1"/>
        <v>0.2098976109215017</v>
      </c>
      <c r="I20" s="154">
        <v>11</v>
      </c>
      <c r="J20" s="76">
        <f t="shared" si="2"/>
        <v>0.05913978494623656</v>
      </c>
      <c r="K20" s="76">
        <f t="shared" si="3"/>
        <v>0.55</v>
      </c>
      <c r="L20" s="154">
        <v>3</v>
      </c>
      <c r="M20" s="139">
        <f t="shared" si="4"/>
        <v>0.016129032258064516</v>
      </c>
      <c r="N20" s="140">
        <f t="shared" si="5"/>
        <v>0.15</v>
      </c>
    </row>
    <row r="21" spans="1:14" ht="13.5" thickBot="1">
      <c r="A21" s="114" t="s">
        <v>113</v>
      </c>
      <c r="B21" s="130">
        <v>31</v>
      </c>
      <c r="C21" s="155">
        <v>106</v>
      </c>
      <c r="D21" s="155">
        <v>85</v>
      </c>
      <c r="E21" s="156">
        <f t="shared" si="0"/>
        <v>0.8018867924528302</v>
      </c>
      <c r="F21" s="155">
        <v>1948</v>
      </c>
      <c r="G21" s="155">
        <v>897</v>
      </c>
      <c r="H21" s="157">
        <f t="shared" si="1"/>
        <v>0.46047227926078027</v>
      </c>
      <c r="I21" s="155">
        <v>15</v>
      </c>
      <c r="J21" s="157">
        <f t="shared" si="2"/>
        <v>0.14150943396226415</v>
      </c>
      <c r="K21" s="157">
        <f t="shared" si="3"/>
        <v>0.17647058823529413</v>
      </c>
      <c r="L21" s="155">
        <v>0</v>
      </c>
      <c r="M21" s="158">
        <f t="shared" si="4"/>
        <v>0</v>
      </c>
      <c r="N21" s="83">
        <f t="shared" si="5"/>
        <v>0</v>
      </c>
    </row>
    <row r="22" spans="2:12" ht="13.5" thickBot="1">
      <c r="B22" s="159"/>
      <c r="C22" s="159"/>
      <c r="D22" s="159"/>
      <c r="E22" s="159"/>
      <c r="F22" s="159"/>
      <c r="G22" s="159"/>
      <c r="I22" s="159"/>
      <c r="L22" s="159"/>
    </row>
    <row r="23" spans="1:14" ht="13.5" thickBot="1">
      <c r="A23" s="66" t="s">
        <v>69</v>
      </c>
      <c r="B23" s="160">
        <f>SUM(B8:B21)</f>
        <v>224</v>
      </c>
      <c r="C23" s="160">
        <f>SUM(C8:C21)</f>
        <v>3159</v>
      </c>
      <c r="D23" s="160">
        <f>SUM(D8:D21)</f>
        <v>367</v>
      </c>
      <c r="E23" s="161">
        <f t="shared" si="0"/>
        <v>0.11617600506489395</v>
      </c>
      <c r="F23" s="160">
        <f>SUM(F8:F21)</f>
        <v>13989</v>
      </c>
      <c r="G23" s="160">
        <f>SUM(G8:G21)</f>
        <v>2573</v>
      </c>
      <c r="H23" s="83">
        <f t="shared" si="1"/>
        <v>0.18393023089570376</v>
      </c>
      <c r="I23" s="160">
        <f>SUM(I8:I21)</f>
        <v>85</v>
      </c>
      <c r="J23" s="84">
        <f t="shared" si="2"/>
        <v>0.02690724912947135</v>
      </c>
      <c r="K23" s="85">
        <f t="shared" si="3"/>
        <v>0.23160762942779292</v>
      </c>
      <c r="L23" s="160">
        <f>SUM(L8:L21)</f>
        <v>7</v>
      </c>
      <c r="M23" s="162">
        <f t="shared" si="4"/>
        <v>0.0022158911047799935</v>
      </c>
      <c r="N23" s="83">
        <f t="shared" si="5"/>
        <v>0.01907356948228883</v>
      </c>
    </row>
    <row r="24" ht="12.75">
      <c r="I24" s="36"/>
    </row>
    <row r="25" ht="12.75">
      <c r="I25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5.75">
      <c r="A29" s="37" t="s">
        <v>102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3.5" thickBo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3.5" thickBot="1">
      <c r="A31" s="51" t="s">
        <v>131</v>
      </c>
      <c r="B31" s="125" t="s">
        <v>143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</row>
    <row r="32" spans="1:14" ht="13.5" thickBot="1">
      <c r="A32" s="145"/>
      <c r="B32" s="14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115"/>
      <c r="B33" s="116"/>
      <c r="C33" s="117" t="s">
        <v>114</v>
      </c>
      <c r="D33" s="118" t="s">
        <v>114</v>
      </c>
      <c r="E33" s="118" t="s">
        <v>115</v>
      </c>
      <c r="F33" s="116"/>
      <c r="G33" s="118" t="s">
        <v>114</v>
      </c>
      <c r="H33" s="118" t="s">
        <v>115</v>
      </c>
      <c r="I33" s="118" t="s">
        <v>116</v>
      </c>
      <c r="J33" s="118" t="s">
        <v>117</v>
      </c>
      <c r="K33" s="118" t="s">
        <v>118</v>
      </c>
      <c r="L33" s="118" t="s">
        <v>114</v>
      </c>
      <c r="M33" s="118" t="s">
        <v>118</v>
      </c>
      <c r="N33" s="118" t="s">
        <v>118</v>
      </c>
    </row>
    <row r="34" spans="1:14" ht="12.75">
      <c r="A34" s="119" t="s">
        <v>71</v>
      </c>
      <c r="B34" s="120" t="s">
        <v>114</v>
      </c>
      <c r="C34" s="121" t="s">
        <v>119</v>
      </c>
      <c r="D34" s="120" t="s">
        <v>120</v>
      </c>
      <c r="E34" s="120" t="s">
        <v>120</v>
      </c>
      <c r="F34" s="120" t="s">
        <v>114</v>
      </c>
      <c r="G34" s="120" t="s">
        <v>121</v>
      </c>
      <c r="H34" s="120" t="s">
        <v>121</v>
      </c>
      <c r="I34" s="120" t="s">
        <v>122</v>
      </c>
      <c r="J34" s="120" t="s">
        <v>122</v>
      </c>
      <c r="K34" s="120" t="s">
        <v>123</v>
      </c>
      <c r="L34" s="120" t="s">
        <v>124</v>
      </c>
      <c r="M34" s="120" t="s">
        <v>125</v>
      </c>
      <c r="N34" s="120" t="s">
        <v>123</v>
      </c>
    </row>
    <row r="35" spans="1:14" ht="13.5" thickBot="1">
      <c r="A35" s="122"/>
      <c r="B35" s="123" t="s">
        <v>126</v>
      </c>
      <c r="C35" s="124" t="s">
        <v>120</v>
      </c>
      <c r="D35" s="123" t="s">
        <v>127</v>
      </c>
      <c r="E35" s="123" t="s">
        <v>127</v>
      </c>
      <c r="F35" s="123" t="s">
        <v>121</v>
      </c>
      <c r="G35" s="123" t="s">
        <v>127</v>
      </c>
      <c r="H35" s="123" t="s">
        <v>127</v>
      </c>
      <c r="I35" s="123" t="s">
        <v>128</v>
      </c>
      <c r="J35" s="123" t="s">
        <v>128</v>
      </c>
      <c r="K35" s="123" t="s">
        <v>120</v>
      </c>
      <c r="L35" s="123" t="s">
        <v>129</v>
      </c>
      <c r="M35" s="123" t="s">
        <v>130</v>
      </c>
      <c r="N35" s="123" t="s">
        <v>120</v>
      </c>
    </row>
    <row r="36" ht="13.5" thickBot="1"/>
    <row r="37" spans="1:14" ht="13.5" thickBot="1">
      <c r="A37" s="114" t="s">
        <v>103</v>
      </c>
      <c r="B37" s="126">
        <v>4</v>
      </c>
      <c r="C37" s="147">
        <v>61</v>
      </c>
      <c r="D37" s="147">
        <v>1</v>
      </c>
      <c r="E37" s="148">
        <f aca="true" t="shared" si="6" ref="E37:E49">D37/C37</f>
        <v>0.01639344262295082</v>
      </c>
      <c r="F37" s="149">
        <v>303</v>
      </c>
      <c r="G37" s="149">
        <v>9</v>
      </c>
      <c r="H37" s="150">
        <f aca="true" t="shared" si="7" ref="H37:H49">G37/F37</f>
        <v>0.0297029702970297</v>
      </c>
      <c r="I37" s="149">
        <v>1</v>
      </c>
      <c r="J37" s="150">
        <f aca="true" t="shared" si="8" ref="J37:J49">I37/C37</f>
        <v>0.01639344262295082</v>
      </c>
      <c r="K37" s="150">
        <f aca="true" t="shared" si="9" ref="K37:K49">I37/D37</f>
        <v>1</v>
      </c>
      <c r="L37" s="149">
        <v>1</v>
      </c>
      <c r="M37" s="151">
        <f aca="true" t="shared" si="10" ref="M37:M49">L37/C37</f>
        <v>0.01639344262295082</v>
      </c>
      <c r="N37" s="140">
        <f aca="true" t="shared" si="11" ref="N37:N49">L37/D37</f>
        <v>1</v>
      </c>
    </row>
    <row r="38" spans="1:14" ht="13.5" thickBot="1">
      <c r="A38" s="114" t="s">
        <v>104</v>
      </c>
      <c r="B38" s="127">
        <v>15</v>
      </c>
      <c r="C38" s="152">
        <v>280</v>
      </c>
      <c r="D38" s="152">
        <v>0</v>
      </c>
      <c r="E38" s="153">
        <f t="shared" si="6"/>
        <v>0</v>
      </c>
      <c r="F38" s="154">
        <v>1151</v>
      </c>
      <c r="G38" s="154">
        <v>0</v>
      </c>
      <c r="H38" s="76">
        <f t="shared" si="7"/>
        <v>0</v>
      </c>
      <c r="I38" s="154">
        <v>0</v>
      </c>
      <c r="J38" s="86">
        <f t="shared" si="8"/>
        <v>0</v>
      </c>
      <c r="K38" s="86" t="e">
        <f t="shared" si="9"/>
        <v>#DIV/0!</v>
      </c>
      <c r="L38" s="154">
        <v>0</v>
      </c>
      <c r="M38" s="139">
        <f t="shared" si="10"/>
        <v>0</v>
      </c>
      <c r="N38" s="140" t="e">
        <f t="shared" si="11"/>
        <v>#DIV/0!</v>
      </c>
    </row>
    <row r="39" spans="1:14" ht="13.5" thickBot="1">
      <c r="A39" s="114" t="s">
        <v>105</v>
      </c>
      <c r="B39" s="127">
        <v>4</v>
      </c>
      <c r="C39" s="152">
        <v>203</v>
      </c>
      <c r="D39" s="152">
        <v>0</v>
      </c>
      <c r="E39" s="153">
        <f t="shared" si="6"/>
        <v>0</v>
      </c>
      <c r="F39" s="154">
        <v>474</v>
      </c>
      <c r="G39" s="154">
        <v>0</v>
      </c>
      <c r="H39" s="76">
        <f t="shared" si="7"/>
        <v>0</v>
      </c>
      <c r="I39" s="154">
        <v>0</v>
      </c>
      <c r="J39" s="86">
        <f t="shared" si="8"/>
        <v>0</v>
      </c>
      <c r="K39" s="86" t="e">
        <f t="shared" si="9"/>
        <v>#DIV/0!</v>
      </c>
      <c r="L39" s="154">
        <v>0</v>
      </c>
      <c r="M39" s="139">
        <f t="shared" si="10"/>
        <v>0</v>
      </c>
      <c r="N39" s="140" t="e">
        <f t="shared" si="11"/>
        <v>#DIV/0!</v>
      </c>
    </row>
    <row r="40" spans="1:14" ht="13.5" thickBot="1">
      <c r="A40" s="114" t="s">
        <v>106</v>
      </c>
      <c r="B40" s="127">
        <v>30</v>
      </c>
      <c r="C40" s="152">
        <v>403</v>
      </c>
      <c r="D40" s="152">
        <v>1</v>
      </c>
      <c r="E40" s="153">
        <f t="shared" si="6"/>
        <v>0.0024813895781637717</v>
      </c>
      <c r="F40" s="154">
        <v>1449</v>
      </c>
      <c r="G40" s="154">
        <v>2</v>
      </c>
      <c r="H40" s="76">
        <f t="shared" si="7"/>
        <v>0.0013802622498274672</v>
      </c>
      <c r="I40" s="154">
        <v>1</v>
      </c>
      <c r="J40" s="86">
        <f t="shared" si="8"/>
        <v>0.0024813895781637717</v>
      </c>
      <c r="K40" s="86">
        <f t="shared" si="9"/>
        <v>1</v>
      </c>
      <c r="L40" s="154">
        <v>1</v>
      </c>
      <c r="M40" s="139">
        <f t="shared" si="10"/>
        <v>0.0024813895781637717</v>
      </c>
      <c r="N40" s="140">
        <f t="shared" si="11"/>
        <v>1</v>
      </c>
    </row>
    <row r="41" spans="1:14" ht="13.5" thickBot="1">
      <c r="A41" s="114" t="s">
        <v>107</v>
      </c>
      <c r="B41" s="127">
        <v>34</v>
      </c>
      <c r="C41" s="152">
        <v>434</v>
      </c>
      <c r="D41" s="152">
        <v>60</v>
      </c>
      <c r="E41" s="153">
        <f t="shared" si="6"/>
        <v>0.1382488479262673</v>
      </c>
      <c r="F41" s="154">
        <v>2303</v>
      </c>
      <c r="G41" s="154">
        <v>590</v>
      </c>
      <c r="H41" s="76">
        <f t="shared" si="7"/>
        <v>0.25618758141554493</v>
      </c>
      <c r="I41" s="154">
        <v>14</v>
      </c>
      <c r="J41" s="86">
        <f t="shared" si="8"/>
        <v>0.03225806451612903</v>
      </c>
      <c r="K41" s="86">
        <f t="shared" si="9"/>
        <v>0.23333333333333334</v>
      </c>
      <c r="L41" s="154">
        <v>1</v>
      </c>
      <c r="M41" s="139">
        <f t="shared" si="10"/>
        <v>0.002304147465437788</v>
      </c>
      <c r="N41" s="140">
        <f t="shared" si="11"/>
        <v>0.016666666666666666</v>
      </c>
    </row>
    <row r="42" spans="1:14" ht="13.5" thickBot="1">
      <c r="A42" s="114" t="s">
        <v>108</v>
      </c>
      <c r="B42" s="128">
        <v>32</v>
      </c>
      <c r="C42" s="152">
        <v>463</v>
      </c>
      <c r="D42" s="152">
        <v>167</v>
      </c>
      <c r="E42" s="153">
        <f t="shared" si="6"/>
        <v>0.36069114470842334</v>
      </c>
      <c r="F42" s="154">
        <v>2284</v>
      </c>
      <c r="G42" s="154">
        <v>1141</v>
      </c>
      <c r="H42" s="76">
        <f t="shared" si="7"/>
        <v>0.4995621716287215</v>
      </c>
      <c r="I42" s="154">
        <v>13</v>
      </c>
      <c r="J42" s="76">
        <f t="shared" si="8"/>
        <v>0.028077753779697623</v>
      </c>
      <c r="K42" s="76">
        <f t="shared" si="9"/>
        <v>0.07784431137724551</v>
      </c>
      <c r="L42" s="154">
        <v>3</v>
      </c>
      <c r="M42" s="139">
        <f t="shared" si="10"/>
        <v>0.0064794816414686825</v>
      </c>
      <c r="N42" s="140">
        <f t="shared" si="11"/>
        <v>0.017964071856287425</v>
      </c>
    </row>
    <row r="43" spans="1:14" ht="13.5" thickBot="1">
      <c r="A43" s="114" t="s">
        <v>109</v>
      </c>
      <c r="B43" s="128">
        <v>14</v>
      </c>
      <c r="C43" s="152">
        <v>244</v>
      </c>
      <c r="D43" s="152">
        <v>11</v>
      </c>
      <c r="E43" s="153">
        <f t="shared" si="6"/>
        <v>0.045081967213114756</v>
      </c>
      <c r="F43" s="154">
        <v>927</v>
      </c>
      <c r="G43" s="154">
        <v>61</v>
      </c>
      <c r="H43" s="76">
        <f t="shared" si="7"/>
        <v>0.06580366774541532</v>
      </c>
      <c r="I43" s="154">
        <v>9</v>
      </c>
      <c r="J43" s="76">
        <f t="shared" si="8"/>
        <v>0.036885245901639344</v>
      </c>
      <c r="K43" s="76">
        <f t="shared" si="9"/>
        <v>0.8181818181818182</v>
      </c>
      <c r="L43" s="154">
        <v>1</v>
      </c>
      <c r="M43" s="139">
        <f t="shared" si="10"/>
        <v>0.004098360655737705</v>
      </c>
      <c r="N43" s="140">
        <f t="shared" si="11"/>
        <v>0.09090909090909091</v>
      </c>
    </row>
    <row r="44" spans="1:14" ht="13.5" thickBot="1">
      <c r="A44" s="114" t="s">
        <v>110</v>
      </c>
      <c r="B44" s="128">
        <v>30</v>
      </c>
      <c r="C44" s="152">
        <v>570</v>
      </c>
      <c r="D44" s="152">
        <v>5</v>
      </c>
      <c r="E44" s="153">
        <f t="shared" si="6"/>
        <v>0.008771929824561403</v>
      </c>
      <c r="F44" s="154">
        <v>2066</v>
      </c>
      <c r="G44" s="154">
        <v>36</v>
      </c>
      <c r="H44" s="76">
        <f t="shared" si="7"/>
        <v>0.017424975798644726</v>
      </c>
      <c r="I44" s="154">
        <v>3</v>
      </c>
      <c r="J44" s="76">
        <f t="shared" si="8"/>
        <v>0.005263157894736842</v>
      </c>
      <c r="K44" s="76">
        <f t="shared" si="9"/>
        <v>0.6</v>
      </c>
      <c r="L44" s="154">
        <v>0</v>
      </c>
      <c r="M44" s="139">
        <f t="shared" si="10"/>
        <v>0</v>
      </c>
      <c r="N44" s="140">
        <f t="shared" si="11"/>
        <v>0</v>
      </c>
    </row>
    <row r="45" spans="1:14" ht="13.5" thickBot="1">
      <c r="A45" s="114" t="s">
        <v>111</v>
      </c>
      <c r="B45" s="128">
        <v>23</v>
      </c>
      <c r="C45" s="152">
        <v>379</v>
      </c>
      <c r="D45" s="152">
        <v>187</v>
      </c>
      <c r="E45" s="153">
        <f t="shared" si="6"/>
        <v>0.49340369393139843</v>
      </c>
      <c r="F45" s="154">
        <v>1732</v>
      </c>
      <c r="G45" s="154">
        <v>141</v>
      </c>
      <c r="H45" s="76">
        <f t="shared" si="7"/>
        <v>0.08140877598152425</v>
      </c>
      <c r="I45" s="154">
        <v>28</v>
      </c>
      <c r="J45" s="76">
        <f t="shared" si="8"/>
        <v>0.07387862796833773</v>
      </c>
      <c r="K45" s="76">
        <f t="shared" si="9"/>
        <v>0.1497326203208556</v>
      </c>
      <c r="L45" s="154">
        <v>0</v>
      </c>
      <c r="M45" s="139">
        <f t="shared" si="10"/>
        <v>0</v>
      </c>
      <c r="N45" s="140">
        <f t="shared" si="11"/>
        <v>0</v>
      </c>
    </row>
    <row r="46" spans="1:14" ht="13.5" thickBot="1">
      <c r="A46" s="114" t="s">
        <v>112</v>
      </c>
      <c r="B46" s="129">
        <v>7</v>
      </c>
      <c r="C46" s="152">
        <v>177</v>
      </c>
      <c r="D46" s="152">
        <v>38</v>
      </c>
      <c r="E46" s="153">
        <f t="shared" si="6"/>
        <v>0.21468926553672316</v>
      </c>
      <c r="F46" s="154">
        <v>594</v>
      </c>
      <c r="G46" s="154">
        <v>235</v>
      </c>
      <c r="H46" s="76">
        <f t="shared" si="7"/>
        <v>0.3956228956228956</v>
      </c>
      <c r="I46" s="154">
        <v>16</v>
      </c>
      <c r="J46" s="76">
        <f t="shared" si="8"/>
        <v>0.0903954802259887</v>
      </c>
      <c r="K46" s="76">
        <f t="shared" si="9"/>
        <v>0.42105263157894735</v>
      </c>
      <c r="L46" s="154">
        <v>0</v>
      </c>
      <c r="M46" s="139">
        <f t="shared" si="10"/>
        <v>0</v>
      </c>
      <c r="N46" s="140">
        <f t="shared" si="11"/>
        <v>0</v>
      </c>
    </row>
    <row r="47" spans="1:14" ht="13.5" thickBot="1">
      <c r="A47" s="114" t="s">
        <v>113</v>
      </c>
      <c r="B47" s="130">
        <v>31</v>
      </c>
      <c r="C47" s="155">
        <v>105</v>
      </c>
      <c r="D47" s="155">
        <v>70</v>
      </c>
      <c r="E47" s="156">
        <f t="shared" si="6"/>
        <v>0.6666666666666666</v>
      </c>
      <c r="F47" s="155">
        <v>2292</v>
      </c>
      <c r="G47" s="155">
        <v>1053</v>
      </c>
      <c r="H47" s="157">
        <f t="shared" si="7"/>
        <v>0.4594240837696335</v>
      </c>
      <c r="I47" s="155">
        <v>7</v>
      </c>
      <c r="J47" s="157">
        <f t="shared" si="8"/>
        <v>0.06666666666666667</v>
      </c>
      <c r="K47" s="157">
        <f t="shared" si="9"/>
        <v>0.1</v>
      </c>
      <c r="L47" s="155">
        <v>2</v>
      </c>
      <c r="M47" s="158">
        <f t="shared" si="10"/>
        <v>0.01904761904761905</v>
      </c>
      <c r="N47" s="83">
        <f t="shared" si="11"/>
        <v>0.02857142857142857</v>
      </c>
    </row>
    <row r="48" spans="2:12" ht="13.5" thickBot="1">
      <c r="B48" s="159"/>
      <c r="C48" s="159"/>
      <c r="D48" s="159"/>
      <c r="E48" s="159"/>
      <c r="F48" s="159"/>
      <c r="G48" s="159"/>
      <c r="I48" s="159"/>
      <c r="L48" s="159"/>
    </row>
    <row r="49" spans="1:14" ht="13.5" thickBot="1">
      <c r="A49" s="66" t="s">
        <v>69</v>
      </c>
      <c r="B49" s="160">
        <f>SUM(B34:B47)</f>
        <v>224</v>
      </c>
      <c r="C49" s="160">
        <f>SUM(C34:C47)</f>
        <v>3319</v>
      </c>
      <c r="D49" s="160">
        <f>SUM(D34:D47)</f>
        <v>540</v>
      </c>
      <c r="E49" s="161">
        <f t="shared" si="6"/>
        <v>0.16269960831575775</v>
      </c>
      <c r="F49" s="160">
        <f>SUM(F34:F47)</f>
        <v>15575</v>
      </c>
      <c r="G49" s="160">
        <f>SUM(G34:G47)</f>
        <v>3268</v>
      </c>
      <c r="H49" s="83">
        <f t="shared" si="7"/>
        <v>0.2098234349919743</v>
      </c>
      <c r="I49" s="160">
        <f>SUM(I34:I47)</f>
        <v>92</v>
      </c>
      <c r="J49" s="84">
        <f t="shared" si="8"/>
        <v>0.02771919252786984</v>
      </c>
      <c r="K49" s="85">
        <f t="shared" si="9"/>
        <v>0.17037037037037037</v>
      </c>
      <c r="L49" s="160">
        <f>SUM(L34:L47)</f>
        <v>9</v>
      </c>
      <c r="M49" s="162">
        <f t="shared" si="10"/>
        <v>0.0027116601385959627</v>
      </c>
      <c r="N49" s="83">
        <f t="shared" si="11"/>
        <v>0.016666666666666666</v>
      </c>
    </row>
    <row r="50" ht="12.75">
      <c r="I50" s="36"/>
    </row>
    <row r="55" spans="1:14" ht="15.75">
      <c r="A55" s="37" t="s">
        <v>102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3.5" thickBo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3.5" thickBot="1">
      <c r="A57" s="51" t="s">
        <v>131</v>
      </c>
      <c r="B57" s="125" t="s">
        <v>146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</row>
    <row r="58" spans="1:14" ht="13.5" thickBot="1">
      <c r="A58" s="145"/>
      <c r="B58" s="14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2.75">
      <c r="A59" s="115"/>
      <c r="B59" s="116"/>
      <c r="C59" s="117" t="s">
        <v>114</v>
      </c>
      <c r="D59" s="118" t="s">
        <v>114</v>
      </c>
      <c r="E59" s="118" t="s">
        <v>115</v>
      </c>
      <c r="F59" s="116"/>
      <c r="G59" s="118" t="s">
        <v>114</v>
      </c>
      <c r="H59" s="118" t="s">
        <v>115</v>
      </c>
      <c r="I59" s="118" t="s">
        <v>116</v>
      </c>
      <c r="J59" s="118" t="s">
        <v>117</v>
      </c>
      <c r="K59" s="118" t="s">
        <v>118</v>
      </c>
      <c r="L59" s="118" t="s">
        <v>114</v>
      </c>
      <c r="M59" s="118" t="s">
        <v>118</v>
      </c>
      <c r="N59" s="118" t="s">
        <v>118</v>
      </c>
    </row>
    <row r="60" spans="1:14" ht="12.75">
      <c r="A60" s="119" t="s">
        <v>71</v>
      </c>
      <c r="B60" s="120" t="s">
        <v>114</v>
      </c>
      <c r="C60" s="121" t="s">
        <v>119</v>
      </c>
      <c r="D60" s="120" t="s">
        <v>120</v>
      </c>
      <c r="E60" s="120" t="s">
        <v>120</v>
      </c>
      <c r="F60" s="120" t="s">
        <v>114</v>
      </c>
      <c r="G60" s="120" t="s">
        <v>121</v>
      </c>
      <c r="H60" s="120" t="s">
        <v>121</v>
      </c>
      <c r="I60" s="120" t="s">
        <v>122</v>
      </c>
      <c r="J60" s="120" t="s">
        <v>122</v>
      </c>
      <c r="K60" s="120" t="s">
        <v>123</v>
      </c>
      <c r="L60" s="120" t="s">
        <v>124</v>
      </c>
      <c r="M60" s="120" t="s">
        <v>125</v>
      </c>
      <c r="N60" s="120" t="s">
        <v>123</v>
      </c>
    </row>
    <row r="61" spans="1:14" ht="13.5" thickBot="1">
      <c r="A61" s="122"/>
      <c r="B61" s="123" t="s">
        <v>126</v>
      </c>
      <c r="C61" s="124" t="s">
        <v>120</v>
      </c>
      <c r="D61" s="123" t="s">
        <v>127</v>
      </c>
      <c r="E61" s="123" t="s">
        <v>127</v>
      </c>
      <c r="F61" s="123" t="s">
        <v>121</v>
      </c>
      <c r="G61" s="123" t="s">
        <v>127</v>
      </c>
      <c r="H61" s="123" t="s">
        <v>127</v>
      </c>
      <c r="I61" s="123" t="s">
        <v>128</v>
      </c>
      <c r="J61" s="123" t="s">
        <v>128</v>
      </c>
      <c r="K61" s="123" t="s">
        <v>120</v>
      </c>
      <c r="L61" s="123" t="s">
        <v>129</v>
      </c>
      <c r="M61" s="123" t="s">
        <v>130</v>
      </c>
      <c r="N61" s="123" t="s">
        <v>120</v>
      </c>
    </row>
    <row r="62" ht="13.5" thickBot="1"/>
    <row r="63" spans="1:14" ht="13.5" thickBot="1">
      <c r="A63" s="114" t="s">
        <v>103</v>
      </c>
      <c r="B63" s="126">
        <v>4</v>
      </c>
      <c r="C63" s="147">
        <v>41</v>
      </c>
      <c r="D63" s="147">
        <v>23</v>
      </c>
      <c r="E63" s="148">
        <f aca="true" t="shared" si="12" ref="E63:E73">D63/C63</f>
        <v>0.5609756097560976</v>
      </c>
      <c r="F63" s="149">
        <v>380</v>
      </c>
      <c r="G63" s="149">
        <v>281</v>
      </c>
      <c r="H63" s="150">
        <f aca="true" t="shared" si="13" ref="H63:H73">G63/F63</f>
        <v>0.7394736842105263</v>
      </c>
      <c r="I63" s="149">
        <v>10</v>
      </c>
      <c r="J63" s="150">
        <f aca="true" t="shared" si="14" ref="J63:J73">I63/C63</f>
        <v>0.24390243902439024</v>
      </c>
      <c r="K63" s="150">
        <f aca="true" t="shared" si="15" ref="K63:K73">I63/D63</f>
        <v>0.43478260869565216</v>
      </c>
      <c r="L63" s="149">
        <v>3</v>
      </c>
      <c r="M63" s="151">
        <f aca="true" t="shared" si="16" ref="M63:M73">L63/C63</f>
        <v>0.07317073170731707</v>
      </c>
      <c r="N63" s="140">
        <f aca="true" t="shared" si="17" ref="N63:N73">L63/D63</f>
        <v>0.13043478260869565</v>
      </c>
    </row>
    <row r="64" spans="1:14" ht="13.5" thickBot="1">
      <c r="A64" s="114" t="s">
        <v>104</v>
      </c>
      <c r="B64" s="127">
        <v>15</v>
      </c>
      <c r="C64" s="152">
        <v>247</v>
      </c>
      <c r="D64" s="152">
        <v>0</v>
      </c>
      <c r="E64" s="153">
        <f t="shared" si="12"/>
        <v>0</v>
      </c>
      <c r="F64" s="154">
        <v>1001</v>
      </c>
      <c r="G64" s="154">
        <v>0</v>
      </c>
      <c r="H64" s="76">
        <f t="shared" si="13"/>
        <v>0</v>
      </c>
      <c r="I64" s="154">
        <v>0</v>
      </c>
      <c r="J64" s="86">
        <f t="shared" si="14"/>
        <v>0</v>
      </c>
      <c r="K64" s="86" t="e">
        <f t="shared" si="15"/>
        <v>#DIV/0!</v>
      </c>
      <c r="L64" s="154">
        <v>0</v>
      </c>
      <c r="M64" s="139">
        <f t="shared" si="16"/>
        <v>0</v>
      </c>
      <c r="N64" s="140" t="e">
        <f t="shared" si="17"/>
        <v>#DIV/0!</v>
      </c>
    </row>
    <row r="65" spans="1:14" ht="13.5" thickBot="1">
      <c r="A65" s="114" t="s">
        <v>105</v>
      </c>
      <c r="B65" s="127">
        <v>4</v>
      </c>
      <c r="C65" s="152">
        <v>201</v>
      </c>
      <c r="D65" s="152">
        <v>0</v>
      </c>
      <c r="E65" s="153">
        <f t="shared" si="12"/>
        <v>0</v>
      </c>
      <c r="F65" s="154">
        <v>455</v>
      </c>
      <c r="G65" s="154">
        <v>0</v>
      </c>
      <c r="H65" s="76">
        <f t="shared" si="13"/>
        <v>0</v>
      </c>
      <c r="I65" s="154">
        <v>0</v>
      </c>
      <c r="J65" s="86">
        <f t="shared" si="14"/>
        <v>0</v>
      </c>
      <c r="K65" s="86" t="e">
        <f t="shared" si="15"/>
        <v>#DIV/0!</v>
      </c>
      <c r="L65" s="154">
        <v>0</v>
      </c>
      <c r="M65" s="139">
        <f t="shared" si="16"/>
        <v>0</v>
      </c>
      <c r="N65" s="140" t="e">
        <f t="shared" si="17"/>
        <v>#DIV/0!</v>
      </c>
    </row>
    <row r="66" spans="1:14" ht="13.5" thickBot="1">
      <c r="A66" s="114" t="s">
        <v>106</v>
      </c>
      <c r="B66" s="127">
        <v>30</v>
      </c>
      <c r="C66" s="152">
        <v>266</v>
      </c>
      <c r="D66" s="152">
        <v>1</v>
      </c>
      <c r="E66" s="153">
        <f t="shared" si="12"/>
        <v>0.0037593984962406013</v>
      </c>
      <c r="F66" s="154">
        <v>1146</v>
      </c>
      <c r="G66" s="154">
        <v>7</v>
      </c>
      <c r="H66" s="76">
        <f t="shared" si="13"/>
        <v>0.006108202443280977</v>
      </c>
      <c r="I66" s="154">
        <v>1</v>
      </c>
      <c r="J66" s="86">
        <f t="shared" si="14"/>
        <v>0.0037593984962406013</v>
      </c>
      <c r="K66" s="86">
        <f t="shared" si="15"/>
        <v>1</v>
      </c>
      <c r="L66" s="154">
        <v>0</v>
      </c>
      <c r="M66" s="139">
        <f t="shared" si="16"/>
        <v>0</v>
      </c>
      <c r="N66" s="140">
        <f t="shared" si="17"/>
        <v>0</v>
      </c>
    </row>
    <row r="67" spans="1:14" ht="13.5" thickBot="1">
      <c r="A67" s="114" t="s">
        <v>107</v>
      </c>
      <c r="B67" s="127">
        <v>34</v>
      </c>
      <c r="C67" s="152">
        <v>415</v>
      </c>
      <c r="D67" s="152">
        <v>54</v>
      </c>
      <c r="E67" s="153">
        <f t="shared" si="12"/>
        <v>0.13012048192771083</v>
      </c>
      <c r="F67" s="154">
        <v>2429</v>
      </c>
      <c r="G67" s="154">
        <v>470</v>
      </c>
      <c r="H67" s="76">
        <f t="shared" si="13"/>
        <v>0.19349526554137506</v>
      </c>
      <c r="I67" s="154">
        <v>11</v>
      </c>
      <c r="J67" s="86">
        <f t="shared" si="14"/>
        <v>0.02650602409638554</v>
      </c>
      <c r="K67" s="86">
        <f t="shared" si="15"/>
        <v>0.2037037037037037</v>
      </c>
      <c r="L67" s="154">
        <v>0</v>
      </c>
      <c r="M67" s="139">
        <f t="shared" si="16"/>
        <v>0</v>
      </c>
      <c r="N67" s="140">
        <f t="shared" si="17"/>
        <v>0</v>
      </c>
    </row>
    <row r="68" spans="1:14" ht="13.5" thickBot="1">
      <c r="A68" s="114" t="s">
        <v>108</v>
      </c>
      <c r="B68" s="128">
        <v>32</v>
      </c>
      <c r="C68" s="152">
        <v>428</v>
      </c>
      <c r="D68" s="152">
        <v>155</v>
      </c>
      <c r="E68" s="153">
        <f t="shared" si="12"/>
        <v>0.3621495327102804</v>
      </c>
      <c r="F68" s="154">
        <v>2636</v>
      </c>
      <c r="G68" s="154">
        <v>1602</v>
      </c>
      <c r="H68" s="76">
        <f t="shared" si="13"/>
        <v>0.6077389984825493</v>
      </c>
      <c r="I68" s="154">
        <v>17</v>
      </c>
      <c r="J68" s="76">
        <f t="shared" si="14"/>
        <v>0.0397196261682243</v>
      </c>
      <c r="K68" s="76">
        <f t="shared" si="15"/>
        <v>0.10967741935483871</v>
      </c>
      <c r="L68" s="154">
        <v>5</v>
      </c>
      <c r="M68" s="139">
        <f t="shared" si="16"/>
        <v>0.011682242990654205</v>
      </c>
      <c r="N68" s="140">
        <f t="shared" si="17"/>
        <v>0.03225806451612903</v>
      </c>
    </row>
    <row r="69" spans="1:14" ht="13.5" thickBot="1">
      <c r="A69" s="114" t="s">
        <v>109</v>
      </c>
      <c r="B69" s="128">
        <v>14</v>
      </c>
      <c r="C69" s="152">
        <v>107</v>
      </c>
      <c r="D69" s="152">
        <v>19</v>
      </c>
      <c r="E69" s="153">
        <f t="shared" si="12"/>
        <v>0.17757009345794392</v>
      </c>
      <c r="F69" s="154">
        <v>503</v>
      </c>
      <c r="G69" s="154">
        <v>104</v>
      </c>
      <c r="H69" s="76">
        <f t="shared" si="13"/>
        <v>0.20675944333996024</v>
      </c>
      <c r="I69" s="154">
        <v>7</v>
      </c>
      <c r="J69" s="76">
        <f t="shared" si="14"/>
        <v>0.06542056074766354</v>
      </c>
      <c r="K69" s="76">
        <f t="shared" si="15"/>
        <v>0.3684210526315789</v>
      </c>
      <c r="L69" s="154">
        <v>2</v>
      </c>
      <c r="M69" s="139">
        <f t="shared" si="16"/>
        <v>0.018691588785046728</v>
      </c>
      <c r="N69" s="140">
        <f t="shared" si="17"/>
        <v>0.10526315789473684</v>
      </c>
    </row>
    <row r="70" spans="1:14" ht="13.5" thickBot="1">
      <c r="A70" s="114" t="s">
        <v>110</v>
      </c>
      <c r="B70" s="128">
        <v>30</v>
      </c>
      <c r="C70" s="152">
        <v>564</v>
      </c>
      <c r="D70" s="152">
        <v>14</v>
      </c>
      <c r="E70" s="153">
        <f t="shared" si="12"/>
        <v>0.024822695035460994</v>
      </c>
      <c r="F70" s="154">
        <v>2057</v>
      </c>
      <c r="G70" s="154">
        <v>66</v>
      </c>
      <c r="H70" s="76">
        <f t="shared" si="13"/>
        <v>0.03208556149732621</v>
      </c>
      <c r="I70" s="154">
        <v>13</v>
      </c>
      <c r="J70" s="76">
        <f t="shared" si="14"/>
        <v>0.02304964539007092</v>
      </c>
      <c r="K70" s="76">
        <f t="shared" si="15"/>
        <v>0.9285714285714286</v>
      </c>
      <c r="L70" s="154">
        <v>1</v>
      </c>
      <c r="M70" s="139">
        <f t="shared" si="16"/>
        <v>0.0017730496453900709</v>
      </c>
      <c r="N70" s="140">
        <f t="shared" si="17"/>
        <v>0.07142857142857142</v>
      </c>
    </row>
    <row r="71" spans="1:14" ht="13.5" thickBot="1">
      <c r="A71" s="114" t="s">
        <v>111</v>
      </c>
      <c r="B71" s="128">
        <v>23</v>
      </c>
      <c r="C71" s="152">
        <v>179</v>
      </c>
      <c r="D71" s="152">
        <v>35</v>
      </c>
      <c r="E71" s="153">
        <f t="shared" si="12"/>
        <v>0.19553072625698323</v>
      </c>
      <c r="F71" s="154">
        <v>628</v>
      </c>
      <c r="G71" s="154">
        <v>216</v>
      </c>
      <c r="H71" s="76">
        <f t="shared" si="13"/>
        <v>0.34394904458598724</v>
      </c>
      <c r="I71" s="154">
        <v>25</v>
      </c>
      <c r="J71" s="76">
        <f t="shared" si="14"/>
        <v>0.13966480446927373</v>
      </c>
      <c r="K71" s="76">
        <f t="shared" si="15"/>
        <v>0.7142857142857143</v>
      </c>
      <c r="L71" s="154">
        <v>0</v>
      </c>
      <c r="M71" s="139">
        <f t="shared" si="16"/>
        <v>0</v>
      </c>
      <c r="N71" s="140">
        <f t="shared" si="17"/>
        <v>0</v>
      </c>
    </row>
    <row r="72" spans="1:14" ht="13.5" thickBot="1">
      <c r="A72" s="114" t="s">
        <v>112</v>
      </c>
      <c r="B72" s="129">
        <v>7</v>
      </c>
      <c r="C72" s="152">
        <v>212</v>
      </c>
      <c r="D72" s="152">
        <v>29</v>
      </c>
      <c r="E72" s="153">
        <f t="shared" si="12"/>
        <v>0.13679245283018868</v>
      </c>
      <c r="F72" s="154">
        <v>975</v>
      </c>
      <c r="G72" s="154">
        <v>98</v>
      </c>
      <c r="H72" s="76">
        <f t="shared" si="13"/>
        <v>0.10051282051282051</v>
      </c>
      <c r="I72" s="154">
        <v>22</v>
      </c>
      <c r="J72" s="76">
        <f t="shared" si="14"/>
        <v>0.10377358490566038</v>
      </c>
      <c r="K72" s="76">
        <f t="shared" si="15"/>
        <v>0.7586206896551724</v>
      </c>
      <c r="L72" s="154">
        <v>1</v>
      </c>
      <c r="M72" s="139">
        <f t="shared" si="16"/>
        <v>0.0047169811320754715</v>
      </c>
      <c r="N72" s="140">
        <f t="shared" si="17"/>
        <v>0.034482758620689655</v>
      </c>
    </row>
    <row r="73" spans="1:14" ht="13.5" thickBot="1">
      <c r="A73" s="114" t="s">
        <v>113</v>
      </c>
      <c r="B73" s="130">
        <v>31</v>
      </c>
      <c r="C73" s="155">
        <v>103</v>
      </c>
      <c r="D73" s="155">
        <v>86</v>
      </c>
      <c r="E73" s="156">
        <f t="shared" si="12"/>
        <v>0.8349514563106796</v>
      </c>
      <c r="F73" s="155">
        <v>2881</v>
      </c>
      <c r="G73" s="155">
        <v>1270</v>
      </c>
      <c r="H73" s="157">
        <f t="shared" si="13"/>
        <v>0.44081916001388405</v>
      </c>
      <c r="I73" s="155">
        <v>11</v>
      </c>
      <c r="J73" s="157">
        <f t="shared" si="14"/>
        <v>0.10679611650485436</v>
      </c>
      <c r="K73" s="157">
        <f t="shared" si="15"/>
        <v>0.12790697674418605</v>
      </c>
      <c r="L73" s="155">
        <v>1</v>
      </c>
      <c r="M73" s="158">
        <f t="shared" si="16"/>
        <v>0.009708737864077669</v>
      </c>
      <c r="N73" s="83">
        <f t="shared" si="17"/>
        <v>0.011627906976744186</v>
      </c>
    </row>
    <row r="74" spans="2:12" ht="13.5" thickBot="1">
      <c r="B74" s="159"/>
      <c r="C74" s="159"/>
      <c r="D74" s="159"/>
      <c r="E74" s="159"/>
      <c r="F74" s="159"/>
      <c r="G74" s="159"/>
      <c r="I74" s="159"/>
      <c r="L74" s="159"/>
    </row>
    <row r="75" spans="1:14" ht="13.5" thickBot="1">
      <c r="A75" s="66" t="s">
        <v>69</v>
      </c>
      <c r="B75" s="160">
        <f>SUM(B60:B73)</f>
        <v>224</v>
      </c>
      <c r="C75" s="160">
        <f>SUM(C60:C73)</f>
        <v>2763</v>
      </c>
      <c r="D75" s="160">
        <f>SUM(D60:D73)</f>
        <v>416</v>
      </c>
      <c r="E75" s="161">
        <f>D75/C75</f>
        <v>0.15056098443720595</v>
      </c>
      <c r="F75" s="160">
        <f>SUM(F60:F73)</f>
        <v>15091</v>
      </c>
      <c r="G75" s="160">
        <f>SUM(G60:G73)</f>
        <v>4114</v>
      </c>
      <c r="H75" s="83">
        <f>G75/F75</f>
        <v>0.27261281558544825</v>
      </c>
      <c r="I75" s="160">
        <f>SUM(I60:I73)</f>
        <v>117</v>
      </c>
      <c r="J75" s="84">
        <f>I75/C75</f>
        <v>0.04234527687296417</v>
      </c>
      <c r="K75" s="85">
        <f>I75/D75</f>
        <v>0.28125</v>
      </c>
      <c r="L75" s="160">
        <f>SUM(L60:L73)</f>
        <v>13</v>
      </c>
      <c r="M75" s="162">
        <f>L75/C75</f>
        <v>0.004705030763662686</v>
      </c>
      <c r="N75" s="83">
        <f>L75/D75</f>
        <v>0.03125</v>
      </c>
    </row>
    <row r="81" spans="1:14" ht="15.75">
      <c r="A81" s="37" t="s">
        <v>102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3.5" thickBo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3.5" thickBot="1">
      <c r="A83" s="51" t="s">
        <v>131</v>
      </c>
      <c r="B83" s="125" t="s">
        <v>145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7"/>
    </row>
    <row r="84" spans="1:14" ht="13.5" thickBot="1">
      <c r="A84" s="145"/>
      <c r="B84" s="14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2.75">
      <c r="A85" s="115"/>
      <c r="B85" s="116"/>
      <c r="C85" s="117" t="s">
        <v>114</v>
      </c>
      <c r="D85" s="118" t="s">
        <v>114</v>
      </c>
      <c r="E85" s="118" t="s">
        <v>115</v>
      </c>
      <c r="F85" s="116"/>
      <c r="G85" s="118" t="s">
        <v>114</v>
      </c>
      <c r="H85" s="118" t="s">
        <v>115</v>
      </c>
      <c r="I85" s="118" t="s">
        <v>116</v>
      </c>
      <c r="J85" s="118" t="s">
        <v>117</v>
      </c>
      <c r="K85" s="118" t="s">
        <v>118</v>
      </c>
      <c r="L85" s="118" t="s">
        <v>114</v>
      </c>
      <c r="M85" s="118" t="s">
        <v>118</v>
      </c>
      <c r="N85" s="118" t="s">
        <v>118</v>
      </c>
    </row>
    <row r="86" spans="1:14" ht="12.75">
      <c r="A86" s="119" t="s">
        <v>71</v>
      </c>
      <c r="B86" s="120" t="s">
        <v>114</v>
      </c>
      <c r="C86" s="121" t="s">
        <v>119</v>
      </c>
      <c r="D86" s="120" t="s">
        <v>120</v>
      </c>
      <c r="E86" s="120" t="s">
        <v>120</v>
      </c>
      <c r="F86" s="120" t="s">
        <v>114</v>
      </c>
      <c r="G86" s="120" t="s">
        <v>121</v>
      </c>
      <c r="H86" s="120" t="s">
        <v>121</v>
      </c>
      <c r="I86" s="120" t="s">
        <v>122</v>
      </c>
      <c r="J86" s="120" t="s">
        <v>122</v>
      </c>
      <c r="K86" s="120" t="s">
        <v>123</v>
      </c>
      <c r="L86" s="120" t="s">
        <v>124</v>
      </c>
      <c r="M86" s="120" t="s">
        <v>125</v>
      </c>
      <c r="N86" s="120" t="s">
        <v>123</v>
      </c>
    </row>
    <row r="87" spans="1:14" ht="13.5" thickBot="1">
      <c r="A87" s="122"/>
      <c r="B87" s="123" t="s">
        <v>126</v>
      </c>
      <c r="C87" s="124" t="s">
        <v>120</v>
      </c>
      <c r="D87" s="123" t="s">
        <v>127</v>
      </c>
      <c r="E87" s="123" t="s">
        <v>127</v>
      </c>
      <c r="F87" s="123" t="s">
        <v>121</v>
      </c>
      <c r="G87" s="123" t="s">
        <v>127</v>
      </c>
      <c r="H87" s="123" t="s">
        <v>127</v>
      </c>
      <c r="I87" s="123" t="s">
        <v>128</v>
      </c>
      <c r="J87" s="123" t="s">
        <v>128</v>
      </c>
      <c r="K87" s="123" t="s">
        <v>120</v>
      </c>
      <c r="L87" s="123" t="s">
        <v>129</v>
      </c>
      <c r="M87" s="123" t="s">
        <v>130</v>
      </c>
      <c r="N87" s="123" t="s">
        <v>120</v>
      </c>
    </row>
    <row r="88" ht="13.5" thickBot="1"/>
    <row r="89" spans="1:14" ht="13.5" thickBot="1">
      <c r="A89" s="114" t="s">
        <v>103</v>
      </c>
      <c r="B89" s="126">
        <v>4</v>
      </c>
      <c r="C89" s="147">
        <v>27</v>
      </c>
      <c r="D89" s="147">
        <v>31</v>
      </c>
      <c r="E89" s="148">
        <f aca="true" t="shared" si="18" ref="E89:E99">D89/C89</f>
        <v>1.1481481481481481</v>
      </c>
      <c r="F89" s="149">
        <v>392</v>
      </c>
      <c r="G89" s="149">
        <v>271</v>
      </c>
      <c r="H89" s="150">
        <f aca="true" t="shared" si="19" ref="H89:H99">G89/F89</f>
        <v>0.6913265306122449</v>
      </c>
      <c r="I89" s="149">
        <v>3</v>
      </c>
      <c r="J89" s="150">
        <f aca="true" t="shared" si="20" ref="J89:J99">I89/C89</f>
        <v>0.1111111111111111</v>
      </c>
      <c r="K89" s="150">
        <f aca="true" t="shared" si="21" ref="K89:K99">I89/D89</f>
        <v>0.0967741935483871</v>
      </c>
      <c r="L89" s="149">
        <v>1</v>
      </c>
      <c r="M89" s="151">
        <f aca="true" t="shared" si="22" ref="M89:M99">L89/C89</f>
        <v>0.037037037037037035</v>
      </c>
      <c r="N89" s="140">
        <f aca="true" t="shared" si="23" ref="N89:N99">L89/D89</f>
        <v>0.03225806451612903</v>
      </c>
    </row>
    <row r="90" spans="1:14" ht="13.5" thickBot="1">
      <c r="A90" s="114" t="s">
        <v>104</v>
      </c>
      <c r="B90" s="127">
        <v>15</v>
      </c>
      <c r="C90" s="152">
        <v>357</v>
      </c>
      <c r="D90" s="152">
        <v>0</v>
      </c>
      <c r="E90" s="153">
        <f t="shared" si="18"/>
        <v>0</v>
      </c>
      <c r="F90" s="154">
        <v>1186</v>
      </c>
      <c r="G90" s="154">
        <v>0</v>
      </c>
      <c r="H90" s="76">
        <f t="shared" si="19"/>
        <v>0</v>
      </c>
      <c r="I90" s="154">
        <v>0</v>
      </c>
      <c r="J90" s="86">
        <f t="shared" si="20"/>
        <v>0</v>
      </c>
      <c r="K90" s="86" t="e">
        <f t="shared" si="21"/>
        <v>#DIV/0!</v>
      </c>
      <c r="L90" s="154">
        <v>0</v>
      </c>
      <c r="M90" s="139">
        <f t="shared" si="22"/>
        <v>0</v>
      </c>
      <c r="N90" s="140" t="e">
        <f t="shared" si="23"/>
        <v>#DIV/0!</v>
      </c>
    </row>
    <row r="91" spans="1:14" ht="13.5" thickBot="1">
      <c r="A91" s="114" t="s">
        <v>105</v>
      </c>
      <c r="B91" s="127">
        <v>4</v>
      </c>
      <c r="C91" s="152">
        <v>203</v>
      </c>
      <c r="D91" s="152">
        <v>0</v>
      </c>
      <c r="E91" s="153">
        <f t="shared" si="18"/>
        <v>0</v>
      </c>
      <c r="F91" s="154">
        <v>462</v>
      </c>
      <c r="G91" s="154">
        <v>0</v>
      </c>
      <c r="H91" s="76">
        <f t="shared" si="19"/>
        <v>0</v>
      </c>
      <c r="I91" s="154">
        <v>0</v>
      </c>
      <c r="J91" s="86">
        <f t="shared" si="20"/>
        <v>0</v>
      </c>
      <c r="K91" s="86" t="e">
        <f t="shared" si="21"/>
        <v>#DIV/0!</v>
      </c>
      <c r="L91" s="154">
        <v>0</v>
      </c>
      <c r="M91" s="139">
        <f t="shared" si="22"/>
        <v>0</v>
      </c>
      <c r="N91" s="140" t="e">
        <f t="shared" si="23"/>
        <v>#DIV/0!</v>
      </c>
    </row>
    <row r="92" spans="1:14" ht="13.5" thickBot="1">
      <c r="A92" s="114" t="s">
        <v>106</v>
      </c>
      <c r="B92" s="127">
        <v>30</v>
      </c>
      <c r="C92" s="152">
        <v>355</v>
      </c>
      <c r="D92" s="152">
        <v>0</v>
      </c>
      <c r="E92" s="153">
        <f t="shared" si="18"/>
        <v>0</v>
      </c>
      <c r="F92" s="154">
        <v>1408</v>
      </c>
      <c r="G92" s="154">
        <v>0</v>
      </c>
      <c r="H92" s="76">
        <f t="shared" si="19"/>
        <v>0</v>
      </c>
      <c r="I92" s="154">
        <v>0</v>
      </c>
      <c r="J92" s="86">
        <f t="shared" si="20"/>
        <v>0</v>
      </c>
      <c r="K92" s="86" t="e">
        <f t="shared" si="21"/>
        <v>#DIV/0!</v>
      </c>
      <c r="L92" s="154">
        <v>0</v>
      </c>
      <c r="M92" s="139">
        <f t="shared" si="22"/>
        <v>0</v>
      </c>
      <c r="N92" s="140" t="e">
        <f t="shared" si="23"/>
        <v>#DIV/0!</v>
      </c>
    </row>
    <row r="93" spans="1:14" ht="13.5" thickBot="1">
      <c r="A93" s="114" t="s">
        <v>107</v>
      </c>
      <c r="B93" s="127">
        <v>34</v>
      </c>
      <c r="C93" s="152">
        <v>342</v>
      </c>
      <c r="D93" s="152">
        <v>87</v>
      </c>
      <c r="E93" s="153">
        <f t="shared" si="18"/>
        <v>0.2543859649122807</v>
      </c>
      <c r="F93" s="154">
        <v>2190</v>
      </c>
      <c r="G93" s="154">
        <v>665</v>
      </c>
      <c r="H93" s="76">
        <f t="shared" si="19"/>
        <v>0.3036529680365297</v>
      </c>
      <c r="I93" s="154">
        <v>12</v>
      </c>
      <c r="J93" s="86">
        <f t="shared" si="20"/>
        <v>0.03508771929824561</v>
      </c>
      <c r="K93" s="86">
        <f t="shared" si="21"/>
        <v>0.13793103448275862</v>
      </c>
      <c r="L93" s="154">
        <v>0</v>
      </c>
      <c r="M93" s="139">
        <f t="shared" si="22"/>
        <v>0</v>
      </c>
      <c r="N93" s="140">
        <f t="shared" si="23"/>
        <v>0</v>
      </c>
    </row>
    <row r="94" spans="1:14" ht="13.5" thickBot="1">
      <c r="A94" s="114" t="s">
        <v>108</v>
      </c>
      <c r="B94" s="128">
        <v>32</v>
      </c>
      <c r="C94" s="152">
        <v>365</v>
      </c>
      <c r="D94" s="152">
        <v>182</v>
      </c>
      <c r="E94" s="153">
        <f t="shared" si="18"/>
        <v>0.4986301369863014</v>
      </c>
      <c r="F94" s="154">
        <v>2312</v>
      </c>
      <c r="G94" s="154">
        <v>1869</v>
      </c>
      <c r="H94" s="76">
        <f t="shared" si="19"/>
        <v>0.8083910034602076</v>
      </c>
      <c r="I94" s="154">
        <v>21</v>
      </c>
      <c r="J94" s="76">
        <f t="shared" si="20"/>
        <v>0.057534246575342465</v>
      </c>
      <c r="K94" s="76">
        <f t="shared" si="21"/>
        <v>0.11538461538461539</v>
      </c>
      <c r="L94" s="154">
        <v>5</v>
      </c>
      <c r="M94" s="139">
        <f t="shared" si="22"/>
        <v>0.0136986301369863</v>
      </c>
      <c r="N94" s="140">
        <f t="shared" si="23"/>
        <v>0.027472527472527472</v>
      </c>
    </row>
    <row r="95" spans="1:14" ht="13.5" thickBot="1">
      <c r="A95" s="114" t="s">
        <v>109</v>
      </c>
      <c r="B95" s="128">
        <v>14</v>
      </c>
      <c r="C95" s="152">
        <v>146</v>
      </c>
      <c r="D95" s="152">
        <v>16</v>
      </c>
      <c r="E95" s="153">
        <f t="shared" si="18"/>
        <v>0.1095890410958904</v>
      </c>
      <c r="F95" s="154">
        <v>540</v>
      </c>
      <c r="G95" s="154">
        <v>134</v>
      </c>
      <c r="H95" s="76">
        <f t="shared" si="19"/>
        <v>0.24814814814814815</v>
      </c>
      <c r="I95" s="154">
        <v>6</v>
      </c>
      <c r="J95" s="76">
        <f t="shared" si="20"/>
        <v>0.0410958904109589</v>
      </c>
      <c r="K95" s="76">
        <f t="shared" si="21"/>
        <v>0.375</v>
      </c>
      <c r="L95" s="154">
        <v>0</v>
      </c>
      <c r="M95" s="139">
        <f t="shared" si="22"/>
        <v>0</v>
      </c>
      <c r="N95" s="140">
        <f t="shared" si="23"/>
        <v>0</v>
      </c>
    </row>
    <row r="96" spans="1:14" ht="13.5" thickBot="1">
      <c r="A96" s="114" t="s">
        <v>110</v>
      </c>
      <c r="B96" s="128">
        <v>30</v>
      </c>
      <c r="C96" s="152">
        <v>531</v>
      </c>
      <c r="D96" s="152">
        <v>43</v>
      </c>
      <c r="E96" s="153">
        <f t="shared" si="18"/>
        <v>0.08097928436911488</v>
      </c>
      <c r="F96" s="154">
        <v>1913</v>
      </c>
      <c r="G96" s="154">
        <v>260</v>
      </c>
      <c r="H96" s="76">
        <f t="shared" si="19"/>
        <v>0.1359121798222687</v>
      </c>
      <c r="I96" s="154">
        <v>8</v>
      </c>
      <c r="J96" s="76">
        <f t="shared" si="20"/>
        <v>0.015065913370998116</v>
      </c>
      <c r="K96" s="76">
        <f t="shared" si="21"/>
        <v>0.18604651162790697</v>
      </c>
      <c r="L96" s="154">
        <v>1</v>
      </c>
      <c r="M96" s="139">
        <f t="shared" si="22"/>
        <v>0.0018832391713747645</v>
      </c>
      <c r="N96" s="140">
        <f t="shared" si="23"/>
        <v>0.023255813953488372</v>
      </c>
    </row>
    <row r="97" spans="1:14" ht="13.5" thickBot="1">
      <c r="A97" s="114" t="s">
        <v>111</v>
      </c>
      <c r="B97" s="128">
        <v>23</v>
      </c>
      <c r="C97" s="152">
        <v>201</v>
      </c>
      <c r="D97" s="152">
        <v>33</v>
      </c>
      <c r="E97" s="153">
        <f t="shared" si="18"/>
        <v>0.16417910447761194</v>
      </c>
      <c r="F97" s="154">
        <v>1069</v>
      </c>
      <c r="G97" s="154">
        <v>201</v>
      </c>
      <c r="H97" s="76">
        <f t="shared" si="19"/>
        <v>0.1880261927034612</v>
      </c>
      <c r="I97" s="154">
        <v>25</v>
      </c>
      <c r="J97" s="76">
        <f t="shared" si="20"/>
        <v>0.12437810945273632</v>
      </c>
      <c r="K97" s="76">
        <f t="shared" si="21"/>
        <v>0.7575757575757576</v>
      </c>
      <c r="L97" s="154">
        <v>2</v>
      </c>
      <c r="M97" s="139">
        <f t="shared" si="22"/>
        <v>0.009950248756218905</v>
      </c>
      <c r="N97" s="140">
        <f t="shared" si="23"/>
        <v>0.06060606060606061</v>
      </c>
    </row>
    <row r="98" spans="1:14" ht="13.5" thickBot="1">
      <c r="A98" s="114" t="s">
        <v>112</v>
      </c>
      <c r="B98" s="129">
        <v>7</v>
      </c>
      <c r="C98" s="152">
        <v>166</v>
      </c>
      <c r="D98" s="152">
        <v>145</v>
      </c>
      <c r="E98" s="153">
        <f t="shared" si="18"/>
        <v>0.8734939759036144</v>
      </c>
      <c r="F98" s="154">
        <v>602</v>
      </c>
      <c r="G98" s="154">
        <v>145</v>
      </c>
      <c r="H98" s="76">
        <f t="shared" si="19"/>
        <v>0.24086378737541528</v>
      </c>
      <c r="I98" s="154">
        <v>16</v>
      </c>
      <c r="J98" s="76">
        <f t="shared" si="20"/>
        <v>0.0963855421686747</v>
      </c>
      <c r="K98" s="76">
        <f t="shared" si="21"/>
        <v>0.1103448275862069</v>
      </c>
      <c r="L98" s="154">
        <v>0</v>
      </c>
      <c r="M98" s="139">
        <f t="shared" si="22"/>
        <v>0</v>
      </c>
      <c r="N98" s="140">
        <f t="shared" si="23"/>
        <v>0</v>
      </c>
    </row>
    <row r="99" spans="1:14" ht="13.5" thickBot="1">
      <c r="A99" s="114" t="s">
        <v>113</v>
      </c>
      <c r="B99" s="130">
        <v>31</v>
      </c>
      <c r="C99" s="155">
        <v>81</v>
      </c>
      <c r="D99" s="155">
        <v>77</v>
      </c>
      <c r="E99" s="156">
        <f t="shared" si="18"/>
        <v>0.9506172839506173</v>
      </c>
      <c r="F99" s="155">
        <v>2780</v>
      </c>
      <c r="G99" s="155">
        <v>1714</v>
      </c>
      <c r="H99" s="157">
        <f t="shared" si="19"/>
        <v>0.616546762589928</v>
      </c>
      <c r="I99" s="155">
        <v>14</v>
      </c>
      <c r="J99" s="157">
        <f t="shared" si="20"/>
        <v>0.1728395061728395</v>
      </c>
      <c r="K99" s="157">
        <f t="shared" si="21"/>
        <v>0.18181818181818182</v>
      </c>
      <c r="L99" s="155">
        <v>3</v>
      </c>
      <c r="M99" s="158">
        <f t="shared" si="22"/>
        <v>0.037037037037037035</v>
      </c>
      <c r="N99" s="83">
        <f t="shared" si="23"/>
        <v>0.03896103896103896</v>
      </c>
    </row>
    <row r="100" spans="2:12" ht="13.5" thickBot="1">
      <c r="B100" s="159"/>
      <c r="C100" s="159"/>
      <c r="D100" s="159"/>
      <c r="E100" s="159"/>
      <c r="F100" s="159"/>
      <c r="G100" s="159"/>
      <c r="I100" s="159"/>
      <c r="L100" s="159"/>
    </row>
    <row r="101" spans="1:14" ht="13.5" thickBot="1">
      <c r="A101" s="66" t="s">
        <v>69</v>
      </c>
      <c r="B101" s="160">
        <f>SUM(B86:B99)</f>
        <v>224</v>
      </c>
      <c r="C101" s="160">
        <f>SUM(C86:C99)</f>
        <v>2774</v>
      </c>
      <c r="D101" s="160">
        <f>SUM(D86:D99)</f>
        <v>614</v>
      </c>
      <c r="E101" s="161">
        <f>D101/C101</f>
        <v>0.2213410237923576</v>
      </c>
      <c r="F101" s="160">
        <f>SUM(F86:F99)</f>
        <v>14854</v>
      </c>
      <c r="G101" s="160">
        <f>SUM(G86:G99)</f>
        <v>5259</v>
      </c>
      <c r="H101" s="83">
        <f>G101/F101</f>
        <v>0.35404604820250435</v>
      </c>
      <c r="I101" s="160">
        <f>SUM(I86:I99)</f>
        <v>105</v>
      </c>
      <c r="J101" s="84">
        <f>I101/C101</f>
        <v>0.037851478010093725</v>
      </c>
      <c r="K101" s="85">
        <f>I101/D101</f>
        <v>0.17100977198697068</v>
      </c>
      <c r="L101" s="160">
        <f>SUM(L86:L99)</f>
        <v>12</v>
      </c>
      <c r="M101" s="162">
        <f>L101/C101</f>
        <v>0.004325883201153569</v>
      </c>
      <c r="N101" s="83">
        <f>L101/D101</f>
        <v>0.019543973941368076</v>
      </c>
    </row>
    <row r="108" spans="1:14" ht="15.75">
      <c r="A108" s="37" t="s">
        <v>102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3.5" thickBo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3.5" thickBot="1">
      <c r="A110" s="51" t="s">
        <v>131</v>
      </c>
      <c r="B110" s="125" t="s">
        <v>144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/>
    </row>
    <row r="111" spans="1:14" ht="13.5" thickBot="1">
      <c r="A111" s="145"/>
      <c r="B111" s="14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2.75">
      <c r="A112" s="115"/>
      <c r="B112" s="116"/>
      <c r="C112" s="117" t="s">
        <v>114</v>
      </c>
      <c r="D112" s="118" t="s">
        <v>114</v>
      </c>
      <c r="E112" s="118" t="s">
        <v>115</v>
      </c>
      <c r="F112" s="116"/>
      <c r="G112" s="118" t="s">
        <v>114</v>
      </c>
      <c r="H112" s="118" t="s">
        <v>115</v>
      </c>
      <c r="I112" s="118" t="s">
        <v>116</v>
      </c>
      <c r="J112" s="118" t="s">
        <v>117</v>
      </c>
      <c r="K112" s="118" t="s">
        <v>118</v>
      </c>
      <c r="L112" s="118" t="s">
        <v>114</v>
      </c>
      <c r="M112" s="118" t="s">
        <v>118</v>
      </c>
      <c r="N112" s="118" t="s">
        <v>118</v>
      </c>
    </row>
    <row r="113" spans="1:14" ht="12.75">
      <c r="A113" s="119" t="s">
        <v>71</v>
      </c>
      <c r="B113" s="120" t="s">
        <v>114</v>
      </c>
      <c r="C113" s="121" t="s">
        <v>119</v>
      </c>
      <c r="D113" s="120" t="s">
        <v>120</v>
      </c>
      <c r="E113" s="120" t="s">
        <v>120</v>
      </c>
      <c r="F113" s="120" t="s">
        <v>114</v>
      </c>
      <c r="G113" s="120" t="s">
        <v>121</v>
      </c>
      <c r="H113" s="120" t="s">
        <v>121</v>
      </c>
      <c r="I113" s="120" t="s">
        <v>122</v>
      </c>
      <c r="J113" s="120" t="s">
        <v>122</v>
      </c>
      <c r="K113" s="120" t="s">
        <v>123</v>
      </c>
      <c r="L113" s="120" t="s">
        <v>124</v>
      </c>
      <c r="M113" s="120" t="s">
        <v>125</v>
      </c>
      <c r="N113" s="120" t="s">
        <v>123</v>
      </c>
    </row>
    <row r="114" spans="1:14" ht="13.5" thickBot="1">
      <c r="A114" s="122"/>
      <c r="B114" s="123" t="s">
        <v>126</v>
      </c>
      <c r="C114" s="124" t="s">
        <v>120</v>
      </c>
      <c r="D114" s="123" t="s">
        <v>127</v>
      </c>
      <c r="E114" s="123" t="s">
        <v>127</v>
      </c>
      <c r="F114" s="123" t="s">
        <v>121</v>
      </c>
      <c r="G114" s="123" t="s">
        <v>127</v>
      </c>
      <c r="H114" s="123" t="s">
        <v>127</v>
      </c>
      <c r="I114" s="123" t="s">
        <v>128</v>
      </c>
      <c r="J114" s="123" t="s">
        <v>128</v>
      </c>
      <c r="K114" s="123" t="s">
        <v>120</v>
      </c>
      <c r="L114" s="123" t="s">
        <v>129</v>
      </c>
      <c r="M114" s="123" t="s">
        <v>130</v>
      </c>
      <c r="N114" s="123" t="s">
        <v>120</v>
      </c>
    </row>
    <row r="115" ht="13.5" thickBot="1"/>
    <row r="116" spans="1:14" ht="13.5" thickBot="1">
      <c r="A116" s="114" t="s">
        <v>103</v>
      </c>
      <c r="B116" s="126">
        <v>4</v>
      </c>
      <c r="C116" s="147">
        <f>C11+C37+C63+C89</f>
        <v>149</v>
      </c>
      <c r="D116" s="147">
        <f>D11+D37+D63+D89</f>
        <v>58</v>
      </c>
      <c r="E116" s="148">
        <f aca="true" t="shared" si="24" ref="E116:E126">D116/C116</f>
        <v>0.38926174496644295</v>
      </c>
      <c r="F116" s="149">
        <f aca="true" t="shared" si="25" ref="F116:G126">F11+F37+F63+F89</f>
        <v>1463</v>
      </c>
      <c r="G116" s="149">
        <f t="shared" si="25"/>
        <v>651</v>
      </c>
      <c r="H116" s="150">
        <f aca="true" t="shared" si="26" ref="H116:H126">G116/F116</f>
        <v>0.4449760765550239</v>
      </c>
      <c r="I116" s="149">
        <f aca="true" t="shared" si="27" ref="I116:I126">I11+I37+I63+I89</f>
        <v>15</v>
      </c>
      <c r="J116" s="150">
        <f aca="true" t="shared" si="28" ref="J116:J126">I116/C116</f>
        <v>0.10067114093959731</v>
      </c>
      <c r="K116" s="150">
        <f aca="true" t="shared" si="29" ref="K116:K126">I116/D116</f>
        <v>0.25862068965517243</v>
      </c>
      <c r="L116" s="149">
        <f aca="true" t="shared" si="30" ref="L116:L126">L11+L37+L63+L89</f>
        <v>6</v>
      </c>
      <c r="M116" s="151">
        <f aca="true" t="shared" si="31" ref="M116:M126">L116/C116</f>
        <v>0.040268456375838924</v>
      </c>
      <c r="N116" s="140">
        <f aca="true" t="shared" si="32" ref="N116:N126">L116/D116</f>
        <v>0.10344827586206896</v>
      </c>
    </row>
    <row r="117" spans="1:14" ht="13.5" thickBot="1">
      <c r="A117" s="114" t="s">
        <v>104</v>
      </c>
      <c r="B117" s="127">
        <v>15</v>
      </c>
      <c r="C117" s="152">
        <f aca="true" t="shared" si="33" ref="C117:D126">C12+C38+C64+C90</f>
        <v>1151</v>
      </c>
      <c r="D117" s="152">
        <f t="shared" si="33"/>
        <v>0</v>
      </c>
      <c r="E117" s="153">
        <f t="shared" si="24"/>
        <v>0</v>
      </c>
      <c r="F117" s="154">
        <f t="shared" si="25"/>
        <v>4465</v>
      </c>
      <c r="G117" s="154">
        <f t="shared" si="25"/>
        <v>0</v>
      </c>
      <c r="H117" s="76">
        <f t="shared" si="26"/>
        <v>0</v>
      </c>
      <c r="I117" s="154">
        <f t="shared" si="27"/>
        <v>0</v>
      </c>
      <c r="J117" s="86">
        <f t="shared" si="28"/>
        <v>0</v>
      </c>
      <c r="K117" s="86" t="e">
        <f t="shared" si="29"/>
        <v>#DIV/0!</v>
      </c>
      <c r="L117" s="154">
        <f t="shared" si="30"/>
        <v>0</v>
      </c>
      <c r="M117" s="139">
        <f t="shared" si="31"/>
        <v>0</v>
      </c>
      <c r="N117" s="140" t="e">
        <f t="shared" si="32"/>
        <v>#DIV/0!</v>
      </c>
    </row>
    <row r="118" spans="1:14" ht="13.5" thickBot="1">
      <c r="A118" s="114" t="s">
        <v>105</v>
      </c>
      <c r="B118" s="127">
        <v>4</v>
      </c>
      <c r="C118" s="152">
        <f t="shared" si="33"/>
        <v>806</v>
      </c>
      <c r="D118" s="152">
        <f t="shared" si="33"/>
        <v>0</v>
      </c>
      <c r="E118" s="153">
        <f t="shared" si="24"/>
        <v>0</v>
      </c>
      <c r="F118" s="154">
        <f t="shared" si="25"/>
        <v>1863</v>
      </c>
      <c r="G118" s="154">
        <f t="shared" si="25"/>
        <v>0</v>
      </c>
      <c r="H118" s="76">
        <f t="shared" si="26"/>
        <v>0</v>
      </c>
      <c r="I118" s="154">
        <f t="shared" si="27"/>
        <v>0</v>
      </c>
      <c r="J118" s="86">
        <f t="shared" si="28"/>
        <v>0</v>
      </c>
      <c r="K118" s="86" t="e">
        <f t="shared" si="29"/>
        <v>#DIV/0!</v>
      </c>
      <c r="L118" s="154">
        <f t="shared" si="30"/>
        <v>0</v>
      </c>
      <c r="M118" s="139">
        <f t="shared" si="31"/>
        <v>0</v>
      </c>
      <c r="N118" s="140" t="e">
        <f t="shared" si="32"/>
        <v>#DIV/0!</v>
      </c>
    </row>
    <row r="119" spans="1:14" ht="13.5" thickBot="1">
      <c r="A119" s="114" t="s">
        <v>106</v>
      </c>
      <c r="B119" s="127">
        <v>30</v>
      </c>
      <c r="C119" s="152">
        <f t="shared" si="33"/>
        <v>1408</v>
      </c>
      <c r="D119" s="152">
        <f t="shared" si="33"/>
        <v>3</v>
      </c>
      <c r="E119" s="153">
        <f t="shared" si="24"/>
        <v>0.002130681818181818</v>
      </c>
      <c r="F119" s="154">
        <f t="shared" si="25"/>
        <v>5351</v>
      </c>
      <c r="G119" s="154">
        <f t="shared" si="25"/>
        <v>14</v>
      </c>
      <c r="H119" s="76">
        <f t="shared" si="26"/>
        <v>0.002616333395626986</v>
      </c>
      <c r="I119" s="154">
        <f t="shared" si="27"/>
        <v>2</v>
      </c>
      <c r="J119" s="86">
        <f t="shared" si="28"/>
        <v>0.0014204545454545455</v>
      </c>
      <c r="K119" s="86">
        <f t="shared" si="29"/>
        <v>0.6666666666666666</v>
      </c>
      <c r="L119" s="154">
        <f t="shared" si="30"/>
        <v>1</v>
      </c>
      <c r="M119" s="139">
        <f t="shared" si="31"/>
        <v>0.0007102272727272727</v>
      </c>
      <c r="N119" s="140">
        <f t="shared" si="32"/>
        <v>0.3333333333333333</v>
      </c>
    </row>
    <row r="120" spans="1:14" ht="13.5" thickBot="1">
      <c r="A120" s="114" t="s">
        <v>107</v>
      </c>
      <c r="B120" s="127">
        <v>34</v>
      </c>
      <c r="C120" s="152">
        <f t="shared" si="33"/>
        <v>1619</v>
      </c>
      <c r="D120" s="152">
        <f t="shared" si="33"/>
        <v>249</v>
      </c>
      <c r="E120" s="153">
        <f t="shared" si="24"/>
        <v>0.15379864113650402</v>
      </c>
      <c r="F120" s="154">
        <f t="shared" si="25"/>
        <v>8881</v>
      </c>
      <c r="G120" s="154">
        <f t="shared" si="25"/>
        <v>2214</v>
      </c>
      <c r="H120" s="76">
        <f t="shared" si="26"/>
        <v>0.24929625042224976</v>
      </c>
      <c r="I120" s="154">
        <f t="shared" si="27"/>
        <v>49</v>
      </c>
      <c r="J120" s="86">
        <f t="shared" si="28"/>
        <v>0.030265596046942556</v>
      </c>
      <c r="K120" s="86">
        <f t="shared" si="29"/>
        <v>0.19678714859437751</v>
      </c>
      <c r="L120" s="154">
        <f t="shared" si="30"/>
        <v>1</v>
      </c>
      <c r="M120" s="139">
        <f t="shared" si="31"/>
        <v>0.0006176652254478073</v>
      </c>
      <c r="N120" s="140">
        <f t="shared" si="32"/>
        <v>0.004016064257028112</v>
      </c>
    </row>
    <row r="121" spans="1:14" ht="13.5" thickBot="1">
      <c r="A121" s="114" t="s">
        <v>108</v>
      </c>
      <c r="B121" s="128">
        <v>32</v>
      </c>
      <c r="C121" s="152">
        <f t="shared" si="33"/>
        <v>1736</v>
      </c>
      <c r="D121" s="152">
        <f t="shared" si="33"/>
        <v>627</v>
      </c>
      <c r="E121" s="153">
        <f t="shared" si="24"/>
        <v>0.3611751152073733</v>
      </c>
      <c r="F121" s="154">
        <f t="shared" si="25"/>
        <v>9299</v>
      </c>
      <c r="G121" s="154">
        <f t="shared" si="25"/>
        <v>5423</v>
      </c>
      <c r="H121" s="76">
        <f t="shared" si="26"/>
        <v>0.583180987202925</v>
      </c>
      <c r="I121" s="154">
        <f t="shared" si="27"/>
        <v>58</v>
      </c>
      <c r="J121" s="76">
        <f t="shared" si="28"/>
        <v>0.03341013824884793</v>
      </c>
      <c r="K121" s="76">
        <f t="shared" si="29"/>
        <v>0.09250398724082935</v>
      </c>
      <c r="L121" s="154">
        <f t="shared" si="30"/>
        <v>14</v>
      </c>
      <c r="M121" s="139">
        <f t="shared" si="31"/>
        <v>0.008064516129032258</v>
      </c>
      <c r="N121" s="140">
        <f t="shared" si="32"/>
        <v>0.022328548644338118</v>
      </c>
    </row>
    <row r="122" spans="1:14" ht="13.5" thickBot="1">
      <c r="A122" s="114" t="s">
        <v>109</v>
      </c>
      <c r="B122" s="128">
        <v>14</v>
      </c>
      <c r="C122" s="152">
        <f t="shared" si="33"/>
        <v>720</v>
      </c>
      <c r="D122" s="152">
        <f t="shared" si="33"/>
        <v>67</v>
      </c>
      <c r="E122" s="153">
        <f t="shared" si="24"/>
        <v>0.09305555555555556</v>
      </c>
      <c r="F122" s="154">
        <f t="shared" si="25"/>
        <v>2873</v>
      </c>
      <c r="G122" s="154">
        <f t="shared" si="25"/>
        <v>376</v>
      </c>
      <c r="H122" s="76">
        <f t="shared" si="26"/>
        <v>0.13087365123564218</v>
      </c>
      <c r="I122" s="154">
        <f t="shared" si="27"/>
        <v>30</v>
      </c>
      <c r="J122" s="76">
        <f t="shared" si="28"/>
        <v>0.041666666666666664</v>
      </c>
      <c r="K122" s="76">
        <f t="shared" si="29"/>
        <v>0.44776119402985076</v>
      </c>
      <c r="L122" s="154">
        <f t="shared" si="30"/>
        <v>5</v>
      </c>
      <c r="M122" s="139">
        <f t="shared" si="31"/>
        <v>0.006944444444444444</v>
      </c>
      <c r="N122" s="140">
        <f t="shared" si="32"/>
        <v>0.07462686567164178</v>
      </c>
    </row>
    <row r="123" spans="1:14" ht="13.5" thickBot="1">
      <c r="A123" s="114" t="s">
        <v>110</v>
      </c>
      <c r="B123" s="128">
        <v>30</v>
      </c>
      <c r="C123" s="152">
        <f t="shared" si="33"/>
        <v>2049</v>
      </c>
      <c r="D123" s="152">
        <f t="shared" si="33"/>
        <v>69</v>
      </c>
      <c r="E123" s="153">
        <f t="shared" si="24"/>
        <v>0.03367496339677892</v>
      </c>
      <c r="F123" s="154">
        <f t="shared" si="25"/>
        <v>7358</v>
      </c>
      <c r="G123" s="154">
        <f t="shared" si="25"/>
        <v>407</v>
      </c>
      <c r="H123" s="76">
        <f t="shared" si="26"/>
        <v>0.055313944006523515</v>
      </c>
      <c r="I123" s="154">
        <f t="shared" si="27"/>
        <v>35</v>
      </c>
      <c r="J123" s="76">
        <f t="shared" si="28"/>
        <v>0.01708150317227916</v>
      </c>
      <c r="K123" s="76">
        <f t="shared" si="29"/>
        <v>0.5072463768115942</v>
      </c>
      <c r="L123" s="154">
        <f t="shared" si="30"/>
        <v>2</v>
      </c>
      <c r="M123" s="139">
        <f t="shared" si="31"/>
        <v>0.0009760858955588092</v>
      </c>
      <c r="N123" s="140">
        <f t="shared" si="32"/>
        <v>0.028985507246376812</v>
      </c>
    </row>
    <row r="124" spans="1:14" ht="13.5" thickBot="1">
      <c r="A124" s="114" t="s">
        <v>111</v>
      </c>
      <c r="B124" s="128">
        <v>23</v>
      </c>
      <c r="C124" s="152">
        <f t="shared" si="33"/>
        <v>1241</v>
      </c>
      <c r="D124" s="152">
        <f t="shared" si="33"/>
        <v>314</v>
      </c>
      <c r="E124" s="153">
        <f t="shared" si="24"/>
        <v>0.25302175664786464</v>
      </c>
      <c r="F124" s="154">
        <f t="shared" si="25"/>
        <v>5298</v>
      </c>
      <c r="G124" s="154">
        <f t="shared" si="25"/>
        <v>594</v>
      </c>
      <c r="H124" s="76">
        <f t="shared" si="26"/>
        <v>0.11211778029445074</v>
      </c>
      <c r="I124" s="154">
        <f t="shared" si="27"/>
        <v>98</v>
      </c>
      <c r="J124" s="76">
        <f t="shared" si="28"/>
        <v>0.0789685737308622</v>
      </c>
      <c r="K124" s="76">
        <f t="shared" si="29"/>
        <v>0.31210191082802546</v>
      </c>
      <c r="L124" s="154">
        <f t="shared" si="30"/>
        <v>2</v>
      </c>
      <c r="M124" s="139">
        <f t="shared" si="31"/>
        <v>0.0016116035455278</v>
      </c>
      <c r="N124" s="140">
        <f t="shared" si="32"/>
        <v>0.006369426751592357</v>
      </c>
    </row>
    <row r="125" spans="1:14" ht="13.5" thickBot="1">
      <c r="A125" s="114" t="s">
        <v>112</v>
      </c>
      <c r="B125" s="129">
        <v>7</v>
      </c>
      <c r="C125" s="152">
        <f t="shared" si="33"/>
        <v>741</v>
      </c>
      <c r="D125" s="152">
        <f t="shared" si="33"/>
        <v>232</v>
      </c>
      <c r="E125" s="153">
        <f t="shared" si="24"/>
        <v>0.31309041835357626</v>
      </c>
      <c r="F125" s="154">
        <f t="shared" si="25"/>
        <v>2757</v>
      </c>
      <c r="G125" s="154">
        <f t="shared" si="25"/>
        <v>601</v>
      </c>
      <c r="H125" s="76">
        <f t="shared" si="26"/>
        <v>0.2179905694595575</v>
      </c>
      <c r="I125" s="154">
        <f t="shared" si="27"/>
        <v>65</v>
      </c>
      <c r="J125" s="76">
        <f t="shared" si="28"/>
        <v>0.08771929824561403</v>
      </c>
      <c r="K125" s="76">
        <f t="shared" si="29"/>
        <v>0.2801724137931034</v>
      </c>
      <c r="L125" s="154">
        <f t="shared" si="30"/>
        <v>4</v>
      </c>
      <c r="M125" s="139">
        <f t="shared" si="31"/>
        <v>0.005398110661268556</v>
      </c>
      <c r="N125" s="140">
        <f t="shared" si="32"/>
        <v>0.017241379310344827</v>
      </c>
    </row>
    <row r="126" spans="1:14" ht="13.5" thickBot="1">
      <c r="A126" s="114" t="s">
        <v>113</v>
      </c>
      <c r="B126" s="130">
        <v>31</v>
      </c>
      <c r="C126" s="155">
        <f t="shared" si="33"/>
        <v>395</v>
      </c>
      <c r="D126" s="155">
        <f t="shared" si="33"/>
        <v>318</v>
      </c>
      <c r="E126" s="156">
        <f t="shared" si="24"/>
        <v>0.8050632911392405</v>
      </c>
      <c r="F126" s="155">
        <f t="shared" si="25"/>
        <v>9901</v>
      </c>
      <c r="G126" s="155">
        <f t="shared" si="25"/>
        <v>4934</v>
      </c>
      <c r="H126" s="157">
        <f t="shared" si="26"/>
        <v>0.4983335016664983</v>
      </c>
      <c r="I126" s="155">
        <f t="shared" si="27"/>
        <v>47</v>
      </c>
      <c r="J126" s="157">
        <f t="shared" si="28"/>
        <v>0.1189873417721519</v>
      </c>
      <c r="K126" s="157">
        <f t="shared" si="29"/>
        <v>0.14779874213836477</v>
      </c>
      <c r="L126" s="155">
        <f t="shared" si="30"/>
        <v>6</v>
      </c>
      <c r="M126" s="158">
        <f t="shared" si="31"/>
        <v>0.015189873417721518</v>
      </c>
      <c r="N126" s="83">
        <f t="shared" si="32"/>
        <v>0.018867924528301886</v>
      </c>
    </row>
    <row r="127" spans="2:12" ht="13.5" thickBot="1">
      <c r="B127" s="159"/>
      <c r="C127" s="159"/>
      <c r="D127" s="159"/>
      <c r="E127" s="159"/>
      <c r="F127" s="159"/>
      <c r="G127" s="159"/>
      <c r="I127" s="159"/>
      <c r="L127" s="159"/>
    </row>
    <row r="128" spans="1:14" ht="13.5" thickBot="1">
      <c r="A128" s="66" t="s">
        <v>69</v>
      </c>
      <c r="B128" s="160">
        <f>SUM(B113:B126)</f>
        <v>224</v>
      </c>
      <c r="C128" s="160">
        <f>SUM(C113:C126)</f>
        <v>12015</v>
      </c>
      <c r="D128" s="160">
        <f>SUM(D113:D126)</f>
        <v>1937</v>
      </c>
      <c r="E128" s="161">
        <f>D128/C128</f>
        <v>0.16121514773200166</v>
      </c>
      <c r="F128" s="160">
        <f>SUM(F113:F126)</f>
        <v>59509</v>
      </c>
      <c r="G128" s="160">
        <f>SUM(G113:G126)</f>
        <v>15214</v>
      </c>
      <c r="H128" s="83">
        <f>G128/F128</f>
        <v>0.2556588079114084</v>
      </c>
      <c r="I128" s="160">
        <f>SUM(I113:I126)</f>
        <v>399</v>
      </c>
      <c r="J128" s="84">
        <f>I128/C128</f>
        <v>0.03320848938826467</v>
      </c>
      <c r="K128" s="85">
        <f>I128/D128</f>
        <v>0.20598864223025296</v>
      </c>
      <c r="L128" s="160">
        <f>SUM(L113:L126)</f>
        <v>41</v>
      </c>
      <c r="M128" s="162">
        <f>L128/C128</f>
        <v>0.003412401165210154</v>
      </c>
      <c r="N128" s="83">
        <f>L128/D128</f>
        <v>0.021166752710376872</v>
      </c>
    </row>
  </sheetData>
  <sheetProtection/>
  <printOptions horizontalCentered="1"/>
  <pageMargins left="0.3937007874015748" right="0.3937007874015748" top="0.984251968503937" bottom="0.984251968503937" header="0" footer="0"/>
  <pageSetup horizontalDpi="300" verticalDpi="300" orientation="landscape" paperSize="9" r:id="rId1"/>
  <headerFooter alignWithMargins="0">
    <oddHeader>&amp;L&amp;8Nemocnice TGM Hodonín, příspěvková organizace
</oddHeader>
    <oddFooter>&amp;L&amp;7Irena Kmošková&amp;R&amp;7 27.1.2011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zoomScalePageLayoutView="0" workbookViewId="0" topLeftCell="A151">
      <selection activeCell="F172" sqref="F172"/>
    </sheetView>
  </sheetViews>
  <sheetFormatPr defaultColWidth="9.140625" defaultRowHeight="12.75"/>
  <cols>
    <col min="1" max="1" width="12.140625" style="0" customWidth="1"/>
    <col min="2" max="2" width="10.57421875" style="0" customWidth="1"/>
    <col min="6" max="6" width="11.140625" style="0" customWidth="1"/>
    <col min="7" max="7" width="7.140625" style="0" customWidth="1"/>
    <col min="8" max="8" width="6.8515625" style="0" customWidth="1"/>
    <col min="9" max="9" width="6.140625" style="0" customWidth="1"/>
    <col min="10" max="10" width="6.421875" style="0" customWidth="1"/>
    <col min="11" max="11" width="6.8515625" style="0" customWidth="1"/>
    <col min="12" max="12" width="9.421875" style="0" customWidth="1"/>
  </cols>
  <sheetData>
    <row r="1" spans="1:14" ht="12.7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.75">
      <c r="A2" s="68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9"/>
    </row>
    <row r="3" spans="1:15" ht="13.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9"/>
      <c r="O3" s="36"/>
    </row>
    <row r="4" spans="1:15" ht="13.5" thickBot="1">
      <c r="A4" s="51" t="s">
        <v>131</v>
      </c>
      <c r="B4" s="125" t="s">
        <v>142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6"/>
    </row>
    <row r="5" spans="1:15" ht="13.5" thickBot="1">
      <c r="A5" s="7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36"/>
    </row>
    <row r="6" spans="1:14" ht="13.5" thickBot="1">
      <c r="A6" s="167" t="s">
        <v>0</v>
      </c>
      <c r="B6" s="168" t="s">
        <v>66</v>
      </c>
      <c r="C6" s="49" t="s">
        <v>67</v>
      </c>
      <c r="D6" s="49"/>
      <c r="E6" s="49"/>
      <c r="F6" s="47"/>
      <c r="G6" s="32" t="s">
        <v>68</v>
      </c>
      <c r="H6" s="33"/>
      <c r="I6" s="33"/>
      <c r="J6" s="33"/>
      <c r="K6" s="32" t="s">
        <v>53</v>
      </c>
      <c r="L6" s="33"/>
      <c r="M6" s="33"/>
      <c r="N6" s="34"/>
    </row>
    <row r="7" spans="1:14" ht="13.5" thickBot="1">
      <c r="A7" s="167"/>
      <c r="B7" s="169"/>
      <c r="C7" s="168" t="s">
        <v>64</v>
      </c>
      <c r="D7" s="168" t="s">
        <v>65</v>
      </c>
      <c r="E7" s="163" t="s">
        <v>19</v>
      </c>
      <c r="F7" s="165" t="s">
        <v>73</v>
      </c>
      <c r="G7" s="73" t="s">
        <v>55</v>
      </c>
      <c r="H7" s="64"/>
      <c r="I7" s="64"/>
      <c r="J7" s="64"/>
      <c r="K7" s="73"/>
      <c r="L7" s="64"/>
      <c r="M7" s="64"/>
      <c r="N7" s="65"/>
    </row>
    <row r="8" spans="1:14" ht="13.5" thickBot="1">
      <c r="A8" s="167"/>
      <c r="B8" s="170"/>
      <c r="C8" s="170"/>
      <c r="D8" s="170"/>
      <c r="E8" s="164"/>
      <c r="F8" s="166"/>
      <c r="G8" s="53" t="s">
        <v>56</v>
      </c>
      <c r="H8" s="53" t="s">
        <v>57</v>
      </c>
      <c r="I8" s="53" t="s">
        <v>58</v>
      </c>
      <c r="J8" s="53" t="s">
        <v>59</v>
      </c>
      <c r="K8" s="53" t="s">
        <v>60</v>
      </c>
      <c r="L8" s="53" t="s">
        <v>138</v>
      </c>
      <c r="M8" s="53" t="s">
        <v>54</v>
      </c>
      <c r="N8" s="53" t="s">
        <v>70</v>
      </c>
    </row>
    <row r="9" spans="1:14" ht="13.5" thickBot="1">
      <c r="A9" s="66" t="s">
        <v>103</v>
      </c>
      <c r="B9" s="62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1</v>
      </c>
      <c r="L9" s="63">
        <v>0</v>
      </c>
      <c r="M9" s="63">
        <f aca="true" t="shared" si="0" ref="M9:M19">K9+L9</f>
        <v>1</v>
      </c>
      <c r="N9" s="71">
        <v>0</v>
      </c>
    </row>
    <row r="10" spans="1:14" ht="13.5" thickBot="1">
      <c r="A10" s="114" t="s">
        <v>104</v>
      </c>
      <c r="B10" s="62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f t="shared" si="0"/>
        <v>0</v>
      </c>
      <c r="N10" s="71">
        <v>0</v>
      </c>
    </row>
    <row r="11" spans="1:14" ht="13.5" thickBot="1">
      <c r="A11" s="114" t="s">
        <v>132</v>
      </c>
      <c r="B11" s="62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f>K11+L11</f>
        <v>0</v>
      </c>
      <c r="N11" s="71">
        <v>0</v>
      </c>
    </row>
    <row r="12" spans="1:14" ht="13.5" thickBot="1">
      <c r="A12" s="66" t="s">
        <v>106</v>
      </c>
      <c r="B12" s="62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f>K12+L12</f>
        <v>0</v>
      </c>
      <c r="N12" s="71">
        <v>0</v>
      </c>
    </row>
    <row r="13" spans="1:14" ht="13.5" thickBot="1">
      <c r="A13" s="66" t="s">
        <v>133</v>
      </c>
      <c r="B13" s="62">
        <v>12</v>
      </c>
      <c r="C13" s="63">
        <v>1</v>
      </c>
      <c r="D13" s="63">
        <v>0</v>
      </c>
      <c r="E13" s="63">
        <v>10</v>
      </c>
      <c r="F13" s="63">
        <v>1</v>
      </c>
      <c r="G13" s="63">
        <v>3</v>
      </c>
      <c r="H13" s="63">
        <v>3</v>
      </c>
      <c r="I13" s="63">
        <v>5</v>
      </c>
      <c r="J13" s="63">
        <v>1</v>
      </c>
      <c r="K13" s="63">
        <v>0</v>
      </c>
      <c r="L13" s="63">
        <v>0</v>
      </c>
      <c r="M13" s="63">
        <f t="shared" si="0"/>
        <v>0</v>
      </c>
      <c r="N13" s="71">
        <v>1</v>
      </c>
    </row>
    <row r="14" spans="1:14" ht="13.5" thickBot="1">
      <c r="A14" s="66" t="s">
        <v>108</v>
      </c>
      <c r="B14" s="62">
        <v>6</v>
      </c>
      <c r="C14" s="63">
        <v>1</v>
      </c>
      <c r="D14" s="63">
        <v>0</v>
      </c>
      <c r="E14" s="63">
        <v>4</v>
      </c>
      <c r="F14" s="63">
        <v>1</v>
      </c>
      <c r="G14" s="63">
        <v>0</v>
      </c>
      <c r="H14" s="63">
        <v>3</v>
      </c>
      <c r="I14" s="63">
        <v>1</v>
      </c>
      <c r="J14" s="63">
        <v>2</v>
      </c>
      <c r="K14" s="63">
        <v>1</v>
      </c>
      <c r="L14" s="63">
        <v>0</v>
      </c>
      <c r="M14" s="63">
        <f t="shared" si="0"/>
        <v>1</v>
      </c>
      <c r="N14" s="71">
        <v>0</v>
      </c>
    </row>
    <row r="15" spans="1:14" ht="13.5" thickBot="1">
      <c r="A15" s="66" t="s">
        <v>109</v>
      </c>
      <c r="B15" s="62">
        <v>6</v>
      </c>
      <c r="C15" s="63">
        <v>0</v>
      </c>
      <c r="D15" s="63">
        <v>2</v>
      </c>
      <c r="E15" s="63">
        <v>1</v>
      </c>
      <c r="F15" s="63">
        <v>3</v>
      </c>
      <c r="G15" s="63">
        <v>2</v>
      </c>
      <c r="H15" s="63">
        <v>3</v>
      </c>
      <c r="I15" s="63">
        <v>1</v>
      </c>
      <c r="J15" s="63">
        <v>0</v>
      </c>
      <c r="K15" s="63">
        <v>2</v>
      </c>
      <c r="L15" s="63">
        <v>0</v>
      </c>
      <c r="M15" s="63">
        <f t="shared" si="0"/>
        <v>2</v>
      </c>
      <c r="N15" s="71">
        <v>0</v>
      </c>
    </row>
    <row r="16" spans="1:14" ht="13.5" thickBot="1">
      <c r="A16" s="114" t="s">
        <v>110</v>
      </c>
      <c r="B16" s="31">
        <v>11</v>
      </c>
      <c r="C16" s="30">
        <v>1</v>
      </c>
      <c r="D16" s="30">
        <v>0</v>
      </c>
      <c r="E16" s="30">
        <v>3</v>
      </c>
      <c r="F16" s="30">
        <v>7</v>
      </c>
      <c r="G16" s="30">
        <v>3</v>
      </c>
      <c r="H16" s="30">
        <v>8</v>
      </c>
      <c r="I16" s="30">
        <v>0</v>
      </c>
      <c r="J16" s="30">
        <v>0</v>
      </c>
      <c r="K16" s="30">
        <v>0</v>
      </c>
      <c r="L16" s="30">
        <v>0</v>
      </c>
      <c r="M16" s="63">
        <f t="shared" si="0"/>
        <v>0</v>
      </c>
      <c r="N16" s="41">
        <v>3</v>
      </c>
    </row>
    <row r="17" spans="1:14" ht="13.5" thickBot="1">
      <c r="A17" s="114" t="s">
        <v>111</v>
      </c>
      <c r="B17" s="31">
        <v>20</v>
      </c>
      <c r="C17" s="30">
        <v>3</v>
      </c>
      <c r="D17" s="30">
        <v>0</v>
      </c>
      <c r="E17" s="30">
        <v>12</v>
      </c>
      <c r="F17" s="30">
        <v>5</v>
      </c>
      <c r="G17" s="30">
        <v>14</v>
      </c>
      <c r="H17" s="30">
        <v>6</v>
      </c>
      <c r="I17" s="30">
        <v>0</v>
      </c>
      <c r="J17" s="30">
        <v>0</v>
      </c>
      <c r="K17" s="30">
        <v>0</v>
      </c>
      <c r="L17" s="30">
        <v>0</v>
      </c>
      <c r="M17" s="63">
        <f t="shared" si="0"/>
        <v>0</v>
      </c>
      <c r="N17" s="41">
        <v>9</v>
      </c>
    </row>
    <row r="18" spans="1:14" ht="13.5" thickBot="1">
      <c r="A18" s="66" t="s">
        <v>112</v>
      </c>
      <c r="B18" s="62">
        <v>8</v>
      </c>
      <c r="C18" s="63">
        <v>1</v>
      </c>
      <c r="D18" s="63">
        <v>0</v>
      </c>
      <c r="E18" s="63">
        <v>0</v>
      </c>
      <c r="F18" s="63">
        <v>7</v>
      </c>
      <c r="G18" s="63">
        <v>5</v>
      </c>
      <c r="H18" s="63">
        <v>3</v>
      </c>
      <c r="I18" s="63">
        <v>0</v>
      </c>
      <c r="J18" s="63">
        <v>0</v>
      </c>
      <c r="K18" s="63">
        <v>3</v>
      </c>
      <c r="L18" s="63">
        <v>0</v>
      </c>
      <c r="M18" s="63">
        <f t="shared" si="0"/>
        <v>3</v>
      </c>
      <c r="N18" s="71">
        <v>0</v>
      </c>
    </row>
    <row r="19" spans="1:14" ht="13.5" thickBot="1">
      <c r="A19" s="66" t="s">
        <v>113</v>
      </c>
      <c r="B19" s="72">
        <v>15</v>
      </c>
      <c r="C19" s="77">
        <v>0</v>
      </c>
      <c r="D19" s="131">
        <v>0</v>
      </c>
      <c r="E19" s="77">
        <v>2</v>
      </c>
      <c r="F19" s="77">
        <v>13</v>
      </c>
      <c r="G19" s="77">
        <v>0</v>
      </c>
      <c r="H19" s="77">
        <v>5</v>
      </c>
      <c r="I19" s="77">
        <v>9</v>
      </c>
      <c r="J19" s="77">
        <v>1</v>
      </c>
      <c r="K19" s="77">
        <v>0</v>
      </c>
      <c r="L19" s="77">
        <v>0</v>
      </c>
      <c r="M19" s="132">
        <f t="shared" si="0"/>
        <v>0</v>
      </c>
      <c r="N19" s="133">
        <v>5</v>
      </c>
    </row>
    <row r="20" spans="1:14" ht="13.5" thickBot="1">
      <c r="A20" s="67" t="s">
        <v>69</v>
      </c>
      <c r="B20" s="135">
        <f aca="true" t="shared" si="1" ref="B20:N20">SUM(B9:B19)</f>
        <v>78</v>
      </c>
      <c r="C20" s="134">
        <f t="shared" si="1"/>
        <v>7</v>
      </c>
      <c r="D20" s="134">
        <f t="shared" si="1"/>
        <v>2</v>
      </c>
      <c r="E20" s="134">
        <f t="shared" si="1"/>
        <v>32</v>
      </c>
      <c r="F20" s="134">
        <f t="shared" si="1"/>
        <v>37</v>
      </c>
      <c r="G20" s="134">
        <f t="shared" si="1"/>
        <v>27</v>
      </c>
      <c r="H20" s="134">
        <f t="shared" si="1"/>
        <v>31</v>
      </c>
      <c r="I20" s="134">
        <f t="shared" si="1"/>
        <v>16</v>
      </c>
      <c r="J20" s="134">
        <f t="shared" si="1"/>
        <v>4</v>
      </c>
      <c r="K20" s="134">
        <f t="shared" si="1"/>
        <v>7</v>
      </c>
      <c r="L20" s="134">
        <f t="shared" si="1"/>
        <v>0</v>
      </c>
      <c r="M20" s="134">
        <f t="shared" si="1"/>
        <v>7</v>
      </c>
      <c r="N20" s="53">
        <f t="shared" si="1"/>
        <v>18</v>
      </c>
    </row>
    <row r="21" spans="5:14" ht="13.5" thickBot="1"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3.5" thickBot="1">
      <c r="A22" s="82" t="s">
        <v>61</v>
      </c>
      <c r="B22" s="46"/>
      <c r="C22" s="46"/>
      <c r="D22" s="46"/>
      <c r="E22" s="46"/>
      <c r="F22" s="46"/>
      <c r="G22" s="46"/>
      <c r="H22" s="47"/>
      <c r="I22" s="36"/>
      <c r="J22" s="36"/>
      <c r="K22" s="36"/>
      <c r="L22" s="36"/>
      <c r="M22" s="36"/>
      <c r="N22" s="36"/>
    </row>
    <row r="23" spans="1:14" ht="13.5" thickBot="1">
      <c r="A23" s="75" t="s">
        <v>62</v>
      </c>
      <c r="B23" s="46"/>
      <c r="C23" s="47"/>
      <c r="D23" s="53" t="s">
        <v>55</v>
      </c>
      <c r="E23" s="45" t="s">
        <v>63</v>
      </c>
      <c r="F23" s="46"/>
      <c r="G23" s="47"/>
      <c r="H23" s="88" t="s">
        <v>55</v>
      </c>
      <c r="I23" s="36"/>
      <c r="J23" s="36"/>
      <c r="K23" s="36"/>
      <c r="L23" s="36"/>
      <c r="M23" s="36"/>
      <c r="N23" s="36"/>
    </row>
    <row r="24" spans="1:8" ht="12.75">
      <c r="A24" s="69" t="s">
        <v>134</v>
      </c>
      <c r="B24" s="136"/>
      <c r="C24" s="137"/>
      <c r="D24" s="58">
        <v>1</v>
      </c>
      <c r="E24" s="109" t="s">
        <v>135</v>
      </c>
      <c r="F24" s="109"/>
      <c r="G24" s="109"/>
      <c r="H24" s="58">
        <v>2</v>
      </c>
    </row>
    <row r="25" spans="1:8" ht="12.75">
      <c r="A25" s="69" t="s">
        <v>140</v>
      </c>
      <c r="B25" s="99"/>
      <c r="C25" s="104"/>
      <c r="D25" s="138">
        <v>1</v>
      </c>
      <c r="E25" s="99" t="s">
        <v>137</v>
      </c>
      <c r="F25" s="99"/>
      <c r="G25" s="99"/>
      <c r="H25" s="59">
        <v>4</v>
      </c>
    </row>
    <row r="26" spans="1:8" ht="12.75">
      <c r="A26" s="35"/>
      <c r="B26" s="36"/>
      <c r="C26" s="39"/>
      <c r="D26" s="59"/>
      <c r="E26" s="99" t="s">
        <v>136</v>
      </c>
      <c r="F26" s="99"/>
      <c r="G26" s="99"/>
      <c r="H26" s="59">
        <v>1</v>
      </c>
    </row>
    <row r="27" spans="1:8" ht="12.75">
      <c r="A27" s="69"/>
      <c r="B27" s="99"/>
      <c r="C27" s="104"/>
      <c r="D27" s="59"/>
      <c r="E27" s="99"/>
      <c r="F27" s="99"/>
      <c r="G27" s="99"/>
      <c r="H27" s="59"/>
    </row>
    <row r="28" spans="1:8" ht="12.75">
      <c r="A28" s="69"/>
      <c r="B28" s="99"/>
      <c r="C28" s="104"/>
      <c r="D28" s="138"/>
      <c r="E28" s="99"/>
      <c r="F28" s="99"/>
      <c r="G28" s="99"/>
      <c r="H28" s="59"/>
    </row>
    <row r="29" spans="1:8" ht="12.75">
      <c r="A29" s="69"/>
      <c r="B29" s="99"/>
      <c r="C29" s="104"/>
      <c r="D29" s="59"/>
      <c r="E29" s="69"/>
      <c r="F29" s="99"/>
      <c r="G29" s="104"/>
      <c r="H29" s="59"/>
    </row>
    <row r="30" spans="1:8" ht="13.5" thickBot="1">
      <c r="A30" s="141"/>
      <c r="B30" s="142"/>
      <c r="C30" s="143"/>
      <c r="D30" s="144"/>
      <c r="E30" s="142"/>
      <c r="F30" s="142"/>
      <c r="G30" s="142"/>
      <c r="H30" s="144"/>
    </row>
    <row r="31" spans="1:8" ht="13.5" thickBot="1">
      <c r="A31" s="45" t="s">
        <v>72</v>
      </c>
      <c r="B31" s="46"/>
      <c r="C31" s="47"/>
      <c r="D31" s="53">
        <f>SUM(D24:D30)</f>
        <v>2</v>
      </c>
      <c r="E31" s="46" t="s">
        <v>72</v>
      </c>
      <c r="F31" s="46"/>
      <c r="G31" s="46"/>
      <c r="H31" s="53">
        <f>SUM(H24:H30)</f>
        <v>7</v>
      </c>
    </row>
    <row r="36" ht="13.5" thickBot="1"/>
    <row r="37" spans="1:14" ht="12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15.75">
      <c r="A38" s="68" t="s">
        <v>101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9"/>
    </row>
    <row r="39" spans="1:14" ht="13.5" thickBo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9"/>
    </row>
    <row r="40" spans="1:14" ht="13.5" thickBot="1">
      <c r="A40" s="51" t="s">
        <v>131</v>
      </c>
      <c r="B40" s="125" t="s">
        <v>143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 ht="13.5" thickBot="1">
      <c r="A41" s="7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</row>
    <row r="42" spans="1:14" ht="13.5" thickBot="1">
      <c r="A42" s="167" t="s">
        <v>0</v>
      </c>
      <c r="B42" s="168" t="s">
        <v>66</v>
      </c>
      <c r="C42" s="49" t="s">
        <v>67</v>
      </c>
      <c r="D42" s="49"/>
      <c r="E42" s="49"/>
      <c r="F42" s="47"/>
      <c r="G42" s="32" t="s">
        <v>68</v>
      </c>
      <c r="H42" s="33"/>
      <c r="I42" s="33"/>
      <c r="J42" s="33"/>
      <c r="K42" s="32" t="s">
        <v>53</v>
      </c>
      <c r="L42" s="33"/>
      <c r="M42" s="33"/>
      <c r="N42" s="34"/>
    </row>
    <row r="43" spans="1:14" ht="13.5" thickBot="1">
      <c r="A43" s="167"/>
      <c r="B43" s="169"/>
      <c r="C43" s="168" t="s">
        <v>64</v>
      </c>
      <c r="D43" s="168" t="s">
        <v>65</v>
      </c>
      <c r="E43" s="163" t="s">
        <v>19</v>
      </c>
      <c r="F43" s="165" t="s">
        <v>73</v>
      </c>
      <c r="G43" s="73" t="s">
        <v>55</v>
      </c>
      <c r="H43" s="64"/>
      <c r="I43" s="64"/>
      <c r="J43" s="64"/>
      <c r="K43" s="73"/>
      <c r="L43" s="64"/>
      <c r="M43" s="64"/>
      <c r="N43" s="65"/>
    </row>
    <row r="44" spans="1:14" ht="13.5" thickBot="1">
      <c r="A44" s="167"/>
      <c r="B44" s="170"/>
      <c r="C44" s="170"/>
      <c r="D44" s="170"/>
      <c r="E44" s="164"/>
      <c r="F44" s="166"/>
      <c r="G44" s="53" t="s">
        <v>56</v>
      </c>
      <c r="H44" s="53" t="s">
        <v>57</v>
      </c>
      <c r="I44" s="53" t="s">
        <v>58</v>
      </c>
      <c r="J44" s="53" t="s">
        <v>59</v>
      </c>
      <c r="K44" s="53" t="s">
        <v>60</v>
      </c>
      <c r="L44" s="53" t="s">
        <v>138</v>
      </c>
      <c r="M44" s="53" t="s">
        <v>54</v>
      </c>
      <c r="N44" s="53" t="s">
        <v>70</v>
      </c>
    </row>
    <row r="45" spans="1:14" ht="13.5" thickBot="1">
      <c r="A45" s="66" t="s">
        <v>103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1</v>
      </c>
      <c r="L45" s="63">
        <v>0</v>
      </c>
      <c r="M45" s="63">
        <f>K45+L45</f>
        <v>1</v>
      </c>
      <c r="N45" s="71">
        <v>0</v>
      </c>
    </row>
    <row r="46" spans="1:14" ht="13.5" thickBot="1">
      <c r="A46" s="114" t="s">
        <v>104</v>
      </c>
      <c r="B46" s="62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f>K46+L46</f>
        <v>0</v>
      </c>
      <c r="N46" s="71">
        <v>0</v>
      </c>
    </row>
    <row r="47" spans="1:14" ht="13.5" thickBot="1">
      <c r="A47" s="114" t="s">
        <v>132</v>
      </c>
      <c r="B47" s="62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f>K47+L47</f>
        <v>0</v>
      </c>
      <c r="N47" s="71">
        <v>0</v>
      </c>
    </row>
    <row r="48" spans="1:14" ht="13.5" thickBot="1">
      <c r="A48" s="66" t="s">
        <v>106</v>
      </c>
      <c r="B48" s="62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1</v>
      </c>
      <c r="L48" s="63">
        <v>0</v>
      </c>
      <c r="M48" s="63">
        <f>K48+L48</f>
        <v>1</v>
      </c>
      <c r="N48" s="71">
        <v>0</v>
      </c>
    </row>
    <row r="49" spans="1:14" ht="13.5" thickBot="1">
      <c r="A49" s="66" t="s">
        <v>133</v>
      </c>
      <c r="B49" s="62">
        <v>13</v>
      </c>
      <c r="C49" s="63">
        <v>1</v>
      </c>
      <c r="D49" s="63">
        <v>1</v>
      </c>
      <c r="E49" s="63">
        <v>9</v>
      </c>
      <c r="F49" s="63">
        <v>2</v>
      </c>
      <c r="G49" s="63">
        <v>1</v>
      </c>
      <c r="H49" s="63">
        <v>6</v>
      </c>
      <c r="I49" s="63">
        <v>1</v>
      </c>
      <c r="J49" s="63">
        <v>5</v>
      </c>
      <c r="K49" s="63">
        <v>0</v>
      </c>
      <c r="L49" s="63">
        <v>1</v>
      </c>
      <c r="M49" s="63">
        <f aca="true" t="shared" si="2" ref="M49:M55">K49+L49</f>
        <v>1</v>
      </c>
      <c r="N49" s="71">
        <v>0</v>
      </c>
    </row>
    <row r="50" spans="1:14" ht="13.5" thickBot="1">
      <c r="A50" s="66" t="s">
        <v>108</v>
      </c>
      <c r="B50" s="62">
        <v>10</v>
      </c>
      <c r="C50" s="63">
        <v>1</v>
      </c>
      <c r="D50" s="63">
        <v>0</v>
      </c>
      <c r="E50" s="63">
        <v>9</v>
      </c>
      <c r="F50" s="63">
        <v>0</v>
      </c>
      <c r="G50" s="63">
        <v>0</v>
      </c>
      <c r="H50" s="63">
        <v>1</v>
      </c>
      <c r="I50" s="63">
        <v>4</v>
      </c>
      <c r="J50" s="63">
        <v>5</v>
      </c>
      <c r="K50" s="63">
        <v>2</v>
      </c>
      <c r="L50" s="63">
        <v>1</v>
      </c>
      <c r="M50" s="63">
        <f t="shared" si="2"/>
        <v>3</v>
      </c>
      <c r="N50" s="71">
        <v>1</v>
      </c>
    </row>
    <row r="51" spans="1:14" ht="13.5" thickBot="1">
      <c r="A51" s="66" t="s">
        <v>109</v>
      </c>
      <c r="B51" s="62">
        <v>8</v>
      </c>
      <c r="C51" s="63">
        <v>0</v>
      </c>
      <c r="D51" s="63">
        <v>1</v>
      </c>
      <c r="E51" s="63">
        <v>2</v>
      </c>
      <c r="F51" s="63">
        <v>5</v>
      </c>
      <c r="G51" s="63">
        <v>1</v>
      </c>
      <c r="H51" s="63">
        <v>2</v>
      </c>
      <c r="I51" s="63">
        <v>3</v>
      </c>
      <c r="J51" s="63">
        <v>2</v>
      </c>
      <c r="K51" s="63">
        <v>1</v>
      </c>
      <c r="L51" s="63">
        <v>0</v>
      </c>
      <c r="M51" s="63">
        <f t="shared" si="2"/>
        <v>1</v>
      </c>
      <c r="N51" s="71">
        <v>0</v>
      </c>
    </row>
    <row r="52" spans="1:14" ht="13.5" thickBot="1">
      <c r="A52" s="114" t="s">
        <v>110</v>
      </c>
      <c r="B52" s="62">
        <v>3</v>
      </c>
      <c r="C52" s="63">
        <v>0</v>
      </c>
      <c r="D52" s="63">
        <v>0</v>
      </c>
      <c r="E52" s="63">
        <v>0</v>
      </c>
      <c r="F52" s="63">
        <v>3</v>
      </c>
      <c r="G52" s="63">
        <v>2</v>
      </c>
      <c r="H52" s="63">
        <v>1</v>
      </c>
      <c r="I52" s="63">
        <v>0</v>
      </c>
      <c r="J52" s="63">
        <v>0</v>
      </c>
      <c r="K52" s="63">
        <v>0</v>
      </c>
      <c r="L52" s="63">
        <v>0</v>
      </c>
      <c r="M52" s="63">
        <f t="shared" si="2"/>
        <v>0</v>
      </c>
      <c r="N52" s="41">
        <v>1</v>
      </c>
    </row>
    <row r="53" spans="1:14" ht="13.5" thickBot="1">
      <c r="A53" s="114" t="s">
        <v>111</v>
      </c>
      <c r="B53" s="62">
        <v>28</v>
      </c>
      <c r="C53" s="63">
        <v>5</v>
      </c>
      <c r="D53" s="63">
        <v>2</v>
      </c>
      <c r="E53" s="63">
        <v>15</v>
      </c>
      <c r="F53" s="63">
        <v>6</v>
      </c>
      <c r="G53" s="63">
        <v>10</v>
      </c>
      <c r="H53" s="63">
        <v>11</v>
      </c>
      <c r="I53" s="63">
        <v>6</v>
      </c>
      <c r="J53" s="63">
        <v>1</v>
      </c>
      <c r="K53" s="63">
        <v>0</v>
      </c>
      <c r="L53" s="63">
        <v>0</v>
      </c>
      <c r="M53" s="63">
        <f t="shared" si="2"/>
        <v>0</v>
      </c>
      <c r="N53" s="41">
        <v>10</v>
      </c>
    </row>
    <row r="54" spans="1:14" ht="13.5" thickBot="1">
      <c r="A54" s="66" t="s">
        <v>112</v>
      </c>
      <c r="B54" s="62">
        <v>16</v>
      </c>
      <c r="C54" s="63">
        <v>0</v>
      </c>
      <c r="D54" s="63">
        <v>1</v>
      </c>
      <c r="E54" s="63">
        <v>2</v>
      </c>
      <c r="F54" s="63">
        <v>13</v>
      </c>
      <c r="G54" s="63">
        <v>10</v>
      </c>
      <c r="H54" s="63">
        <v>3</v>
      </c>
      <c r="I54" s="63">
        <v>2</v>
      </c>
      <c r="J54" s="63">
        <v>1</v>
      </c>
      <c r="K54" s="63">
        <v>0</v>
      </c>
      <c r="L54" s="63">
        <v>0</v>
      </c>
      <c r="M54" s="63">
        <f t="shared" si="2"/>
        <v>0</v>
      </c>
      <c r="N54" s="71">
        <v>2</v>
      </c>
    </row>
    <row r="55" spans="1:14" ht="13.5" thickBot="1">
      <c r="A55" s="66" t="s">
        <v>113</v>
      </c>
      <c r="B55" s="72">
        <v>5</v>
      </c>
      <c r="C55" s="77">
        <v>0</v>
      </c>
      <c r="D55" s="131">
        <v>0</v>
      </c>
      <c r="E55" s="77">
        <v>1</v>
      </c>
      <c r="F55" s="77">
        <v>4</v>
      </c>
      <c r="G55" s="77">
        <v>1</v>
      </c>
      <c r="H55" s="77">
        <v>1</v>
      </c>
      <c r="I55" s="77">
        <v>1</v>
      </c>
      <c r="J55" s="77">
        <v>2</v>
      </c>
      <c r="K55" s="77">
        <v>1</v>
      </c>
      <c r="L55" s="77">
        <v>1</v>
      </c>
      <c r="M55" s="132">
        <f t="shared" si="2"/>
        <v>2</v>
      </c>
      <c r="N55" s="133">
        <v>2</v>
      </c>
    </row>
    <row r="56" spans="1:14" ht="13.5" thickBot="1">
      <c r="A56" s="67" t="s">
        <v>69</v>
      </c>
      <c r="B56" s="135">
        <f aca="true" t="shared" si="3" ref="B56:N56">SUM(B45:B55)</f>
        <v>83</v>
      </c>
      <c r="C56" s="134">
        <f t="shared" si="3"/>
        <v>7</v>
      </c>
      <c r="D56" s="134">
        <f t="shared" si="3"/>
        <v>5</v>
      </c>
      <c r="E56" s="134">
        <f t="shared" si="3"/>
        <v>38</v>
      </c>
      <c r="F56" s="134">
        <f t="shared" si="3"/>
        <v>33</v>
      </c>
      <c r="G56" s="134">
        <f t="shared" si="3"/>
        <v>25</v>
      </c>
      <c r="H56" s="134">
        <f t="shared" si="3"/>
        <v>25</v>
      </c>
      <c r="I56" s="134">
        <f t="shared" si="3"/>
        <v>17</v>
      </c>
      <c r="J56" s="134">
        <f t="shared" si="3"/>
        <v>16</v>
      </c>
      <c r="K56" s="134">
        <f t="shared" si="3"/>
        <v>6</v>
      </c>
      <c r="L56" s="134">
        <f t="shared" si="3"/>
        <v>3</v>
      </c>
      <c r="M56" s="134">
        <f t="shared" si="3"/>
        <v>9</v>
      </c>
      <c r="N56" s="53">
        <f t="shared" si="3"/>
        <v>16</v>
      </c>
    </row>
    <row r="57" spans="5:14" ht="13.5" thickBot="1"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3.5" thickBot="1">
      <c r="A58" s="82" t="s">
        <v>61</v>
      </c>
      <c r="B58" s="46"/>
      <c r="C58" s="46"/>
      <c r="D58" s="46"/>
      <c r="E58" s="46"/>
      <c r="F58" s="46"/>
      <c r="G58" s="46"/>
      <c r="H58" s="47"/>
      <c r="I58" s="36"/>
      <c r="J58" s="36"/>
      <c r="K58" s="36"/>
      <c r="L58" s="36"/>
      <c r="M58" s="36"/>
      <c r="N58" s="36"/>
    </row>
    <row r="59" spans="1:14" ht="13.5" thickBot="1">
      <c r="A59" s="75" t="s">
        <v>62</v>
      </c>
      <c r="B59" s="46"/>
      <c r="C59" s="47"/>
      <c r="D59" s="53" t="s">
        <v>55</v>
      </c>
      <c r="E59" s="45" t="s">
        <v>63</v>
      </c>
      <c r="F59" s="46"/>
      <c r="G59" s="47"/>
      <c r="H59" s="88" t="s">
        <v>55</v>
      </c>
      <c r="I59" s="36"/>
      <c r="J59" s="36"/>
      <c r="K59" s="36"/>
      <c r="L59" s="36"/>
      <c r="M59" s="36"/>
      <c r="N59" s="36"/>
    </row>
    <row r="60" spans="1:8" ht="12.75">
      <c r="A60" s="69" t="s">
        <v>134</v>
      </c>
      <c r="B60" s="136"/>
      <c r="C60" s="137"/>
      <c r="D60" s="58">
        <v>3</v>
      </c>
      <c r="E60" s="109" t="s">
        <v>135</v>
      </c>
      <c r="F60" s="109"/>
      <c r="G60" s="109"/>
      <c r="H60" s="58">
        <v>2</v>
      </c>
    </row>
    <row r="61" spans="1:8" ht="12.75">
      <c r="A61" s="69" t="s">
        <v>139</v>
      </c>
      <c r="B61" s="99"/>
      <c r="C61" s="104"/>
      <c r="D61" s="138">
        <v>1</v>
      </c>
      <c r="E61" s="99" t="s">
        <v>137</v>
      </c>
      <c r="F61" s="99"/>
      <c r="G61" s="99"/>
      <c r="H61" s="59">
        <v>4</v>
      </c>
    </row>
    <row r="62" spans="1:8" ht="12.75">
      <c r="A62" s="35" t="s">
        <v>140</v>
      </c>
      <c r="B62" s="36"/>
      <c r="C62" s="39"/>
      <c r="D62" s="59"/>
      <c r="E62" s="99" t="s">
        <v>136</v>
      </c>
      <c r="F62" s="99"/>
      <c r="G62" s="99"/>
      <c r="H62" s="59">
        <v>1</v>
      </c>
    </row>
    <row r="63" spans="1:8" ht="12.75">
      <c r="A63" s="69" t="s">
        <v>147</v>
      </c>
      <c r="B63" s="99"/>
      <c r="C63" s="104"/>
      <c r="D63" s="59">
        <v>1</v>
      </c>
      <c r="E63" s="99" t="s">
        <v>141</v>
      </c>
      <c r="F63" s="99"/>
      <c r="G63" s="99"/>
      <c r="H63" s="59"/>
    </row>
    <row r="64" spans="1:8" ht="12.75">
      <c r="A64" s="69"/>
      <c r="B64" s="99"/>
      <c r="C64" s="104"/>
      <c r="D64" s="138"/>
      <c r="E64" s="99"/>
      <c r="F64" s="99"/>
      <c r="G64" s="99"/>
      <c r="H64" s="59"/>
    </row>
    <row r="65" spans="1:8" ht="12.75">
      <c r="A65" s="69"/>
      <c r="B65" s="99"/>
      <c r="C65" s="104"/>
      <c r="D65" s="59"/>
      <c r="E65" s="69"/>
      <c r="F65" s="99"/>
      <c r="G65" s="104"/>
      <c r="H65" s="59"/>
    </row>
    <row r="66" spans="1:8" ht="13.5" thickBot="1">
      <c r="A66" s="141"/>
      <c r="B66" s="142"/>
      <c r="C66" s="143"/>
      <c r="D66" s="144"/>
      <c r="E66" s="142"/>
      <c r="F66" s="142"/>
      <c r="G66" s="142"/>
      <c r="H66" s="144"/>
    </row>
    <row r="67" spans="1:8" ht="13.5" thickBot="1">
      <c r="A67" s="45" t="s">
        <v>72</v>
      </c>
      <c r="B67" s="46"/>
      <c r="C67" s="47"/>
      <c r="D67" s="53">
        <f>SUM(D60:D66)</f>
        <v>5</v>
      </c>
      <c r="E67" s="46" t="s">
        <v>72</v>
      </c>
      <c r="F67" s="46"/>
      <c r="G67" s="46"/>
      <c r="H67" s="53">
        <f>SUM(H60:H66)</f>
        <v>7</v>
      </c>
    </row>
    <row r="71" ht="13.5" thickBot="1"/>
    <row r="72" spans="1:14" ht="12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4"/>
    </row>
    <row r="73" spans="1:14" ht="15.75">
      <c r="A73" s="68" t="s">
        <v>101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9"/>
    </row>
    <row r="74" spans="1:14" ht="13.5" thickBot="1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9"/>
    </row>
    <row r="75" spans="1:14" ht="13.5" thickBot="1">
      <c r="A75" s="51" t="s">
        <v>131</v>
      </c>
      <c r="B75" s="125" t="s">
        <v>146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</row>
    <row r="76" spans="1:14" ht="13.5" thickBot="1">
      <c r="A76" s="74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/>
    </row>
    <row r="77" spans="1:14" ht="13.5" thickBot="1">
      <c r="A77" s="167" t="s">
        <v>0</v>
      </c>
      <c r="B77" s="168" t="s">
        <v>66</v>
      </c>
      <c r="C77" s="49" t="s">
        <v>67</v>
      </c>
      <c r="D77" s="49"/>
      <c r="E77" s="49"/>
      <c r="F77" s="47"/>
      <c r="G77" s="32" t="s">
        <v>68</v>
      </c>
      <c r="H77" s="33"/>
      <c r="I77" s="33"/>
      <c r="J77" s="33"/>
      <c r="K77" s="32" t="s">
        <v>53</v>
      </c>
      <c r="L77" s="33"/>
      <c r="M77" s="33"/>
      <c r="N77" s="34"/>
    </row>
    <row r="78" spans="1:14" ht="13.5" thickBot="1">
      <c r="A78" s="167"/>
      <c r="B78" s="169"/>
      <c r="C78" s="168" t="s">
        <v>64</v>
      </c>
      <c r="D78" s="168" t="s">
        <v>65</v>
      </c>
      <c r="E78" s="163" t="s">
        <v>19</v>
      </c>
      <c r="F78" s="165" t="s">
        <v>73</v>
      </c>
      <c r="G78" s="73" t="s">
        <v>55</v>
      </c>
      <c r="H78" s="64"/>
      <c r="I78" s="64"/>
      <c r="J78" s="64"/>
      <c r="K78" s="73"/>
      <c r="L78" s="64"/>
      <c r="M78" s="64"/>
      <c r="N78" s="65"/>
    </row>
    <row r="79" spans="1:14" ht="13.5" thickBot="1">
      <c r="A79" s="167"/>
      <c r="B79" s="170"/>
      <c r="C79" s="170"/>
      <c r="D79" s="170"/>
      <c r="E79" s="164"/>
      <c r="F79" s="166"/>
      <c r="G79" s="53" t="s">
        <v>56</v>
      </c>
      <c r="H79" s="53" t="s">
        <v>57</v>
      </c>
      <c r="I79" s="53" t="s">
        <v>58</v>
      </c>
      <c r="J79" s="53" t="s">
        <v>59</v>
      </c>
      <c r="K79" s="53" t="s">
        <v>60</v>
      </c>
      <c r="L79" s="53" t="s">
        <v>138</v>
      </c>
      <c r="M79" s="53" t="s">
        <v>54</v>
      </c>
      <c r="N79" s="53" t="s">
        <v>70</v>
      </c>
    </row>
    <row r="80" spans="1:14" ht="13.5" thickBot="1">
      <c r="A80" s="66" t="s">
        <v>103</v>
      </c>
      <c r="B80" s="62">
        <v>7</v>
      </c>
      <c r="C80" s="63">
        <v>0</v>
      </c>
      <c r="D80" s="63">
        <v>2</v>
      </c>
      <c r="E80" s="63">
        <v>2</v>
      </c>
      <c r="F80" s="63">
        <v>3</v>
      </c>
      <c r="G80" s="63">
        <v>1</v>
      </c>
      <c r="H80" s="63">
        <v>5</v>
      </c>
      <c r="I80" s="63">
        <v>1</v>
      </c>
      <c r="J80" s="63">
        <v>0</v>
      </c>
      <c r="K80" s="63">
        <v>3</v>
      </c>
      <c r="L80" s="63">
        <v>0</v>
      </c>
      <c r="M80" s="63">
        <f>K80+L80</f>
        <v>3</v>
      </c>
      <c r="N80" s="71">
        <v>0</v>
      </c>
    </row>
    <row r="81" spans="1:14" ht="13.5" thickBot="1">
      <c r="A81" s="114" t="s">
        <v>104</v>
      </c>
      <c r="B81" s="62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f>K81+L81</f>
        <v>0</v>
      </c>
      <c r="N81" s="71">
        <v>0</v>
      </c>
    </row>
    <row r="82" spans="1:14" ht="13.5" thickBot="1">
      <c r="A82" s="114" t="s">
        <v>132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f>K82+L82</f>
        <v>0</v>
      </c>
      <c r="N82" s="71">
        <v>0</v>
      </c>
    </row>
    <row r="83" spans="1:14" ht="13.5" thickBot="1">
      <c r="A83" s="66" t="s">
        <v>106</v>
      </c>
      <c r="B83" s="62">
        <v>1</v>
      </c>
      <c r="C83" s="63">
        <v>0</v>
      </c>
      <c r="D83" s="63">
        <v>0</v>
      </c>
      <c r="E83" s="63">
        <v>1</v>
      </c>
      <c r="F83" s="63">
        <v>0</v>
      </c>
      <c r="G83" s="63">
        <v>0</v>
      </c>
      <c r="H83" s="63">
        <v>0</v>
      </c>
      <c r="I83" s="63">
        <v>1</v>
      </c>
      <c r="J83" s="63">
        <v>0</v>
      </c>
      <c r="K83" s="63">
        <v>0</v>
      </c>
      <c r="L83" s="63">
        <v>0</v>
      </c>
      <c r="M83" s="63">
        <f>K83+L83</f>
        <v>0</v>
      </c>
      <c r="N83" s="71">
        <v>0</v>
      </c>
    </row>
    <row r="84" spans="1:14" ht="13.5" thickBot="1">
      <c r="A84" s="66" t="s">
        <v>133</v>
      </c>
      <c r="B84" s="62">
        <v>11</v>
      </c>
      <c r="C84" s="63">
        <v>1</v>
      </c>
      <c r="D84" s="63">
        <v>1</v>
      </c>
      <c r="E84" s="63">
        <v>6</v>
      </c>
      <c r="F84" s="63">
        <v>3</v>
      </c>
      <c r="G84" s="63">
        <v>1</v>
      </c>
      <c r="H84" s="63">
        <v>2</v>
      </c>
      <c r="I84" s="63">
        <v>7</v>
      </c>
      <c r="J84" s="63">
        <v>1</v>
      </c>
      <c r="K84" s="63">
        <v>0</v>
      </c>
      <c r="L84" s="63">
        <v>0</v>
      </c>
      <c r="M84" s="63">
        <f aca="true" t="shared" si="4" ref="M84:M90">K84+L84</f>
        <v>0</v>
      </c>
      <c r="N84" s="71">
        <v>2</v>
      </c>
    </row>
    <row r="85" spans="1:14" ht="13.5" thickBot="1">
      <c r="A85" s="66" t="s">
        <v>108</v>
      </c>
      <c r="B85" s="62">
        <v>12</v>
      </c>
      <c r="C85" s="63">
        <v>1</v>
      </c>
      <c r="D85" s="63">
        <v>0</v>
      </c>
      <c r="E85" s="63">
        <v>9</v>
      </c>
      <c r="F85" s="63">
        <v>2</v>
      </c>
      <c r="G85" s="63">
        <v>2</v>
      </c>
      <c r="H85" s="63">
        <v>3</v>
      </c>
      <c r="I85" s="63">
        <v>6</v>
      </c>
      <c r="J85" s="63">
        <v>1</v>
      </c>
      <c r="K85" s="63">
        <v>5</v>
      </c>
      <c r="L85" s="63">
        <v>0</v>
      </c>
      <c r="M85" s="63">
        <f t="shared" si="4"/>
        <v>5</v>
      </c>
      <c r="N85" s="71">
        <v>2</v>
      </c>
    </row>
    <row r="86" spans="1:14" ht="13.5" thickBot="1">
      <c r="A86" s="66" t="s">
        <v>109</v>
      </c>
      <c r="B86" s="62">
        <v>5</v>
      </c>
      <c r="C86" s="63">
        <v>0</v>
      </c>
      <c r="D86" s="63">
        <v>0</v>
      </c>
      <c r="E86" s="63">
        <v>2</v>
      </c>
      <c r="F86" s="63">
        <v>3</v>
      </c>
      <c r="G86" s="63">
        <v>1</v>
      </c>
      <c r="H86" s="63">
        <v>3</v>
      </c>
      <c r="I86" s="63">
        <v>1</v>
      </c>
      <c r="J86" s="63">
        <v>0</v>
      </c>
      <c r="K86" s="63">
        <v>2</v>
      </c>
      <c r="L86" s="63">
        <v>0</v>
      </c>
      <c r="M86" s="63">
        <f t="shared" si="4"/>
        <v>2</v>
      </c>
      <c r="N86" s="71">
        <v>0</v>
      </c>
    </row>
    <row r="87" spans="1:14" ht="13.5" thickBot="1">
      <c r="A87" s="114" t="s">
        <v>110</v>
      </c>
      <c r="B87" s="62">
        <v>12</v>
      </c>
      <c r="C87" s="63">
        <v>0</v>
      </c>
      <c r="D87" s="63">
        <v>0</v>
      </c>
      <c r="E87" s="63">
        <v>7</v>
      </c>
      <c r="F87" s="63">
        <v>5</v>
      </c>
      <c r="G87" s="63">
        <v>4</v>
      </c>
      <c r="H87" s="63">
        <v>7</v>
      </c>
      <c r="I87" s="63">
        <v>1</v>
      </c>
      <c r="J87" s="63">
        <v>0</v>
      </c>
      <c r="K87" s="63">
        <v>1</v>
      </c>
      <c r="L87" s="63">
        <v>0</v>
      </c>
      <c r="M87" s="63">
        <f t="shared" si="4"/>
        <v>1</v>
      </c>
      <c r="N87" s="41">
        <v>5</v>
      </c>
    </row>
    <row r="88" spans="1:14" ht="13.5" thickBot="1">
      <c r="A88" s="114" t="s">
        <v>111</v>
      </c>
      <c r="B88" s="62">
        <v>25</v>
      </c>
      <c r="C88" s="63">
        <v>1</v>
      </c>
      <c r="D88" s="63">
        <v>1</v>
      </c>
      <c r="E88" s="63">
        <v>15</v>
      </c>
      <c r="F88" s="63">
        <v>8</v>
      </c>
      <c r="G88" s="63">
        <v>15</v>
      </c>
      <c r="H88" s="63">
        <v>7</v>
      </c>
      <c r="I88" s="63">
        <v>1</v>
      </c>
      <c r="J88" s="63">
        <v>2</v>
      </c>
      <c r="K88" s="63">
        <v>0</v>
      </c>
      <c r="L88" s="63">
        <v>0</v>
      </c>
      <c r="M88" s="63">
        <f t="shared" si="4"/>
        <v>0</v>
      </c>
      <c r="N88" s="41">
        <v>10</v>
      </c>
    </row>
    <row r="89" spans="1:14" ht="13.5" thickBot="1">
      <c r="A89" s="66" t="s">
        <v>112</v>
      </c>
      <c r="B89" s="62">
        <v>21</v>
      </c>
      <c r="C89" s="63">
        <v>1</v>
      </c>
      <c r="D89" s="63">
        <v>0</v>
      </c>
      <c r="E89" s="63">
        <v>7</v>
      </c>
      <c r="F89" s="63">
        <v>13</v>
      </c>
      <c r="G89" s="63">
        <v>15</v>
      </c>
      <c r="H89" s="63">
        <v>2</v>
      </c>
      <c r="I89" s="63">
        <v>4</v>
      </c>
      <c r="J89" s="63">
        <v>0</v>
      </c>
      <c r="K89" s="63">
        <v>1</v>
      </c>
      <c r="L89" s="63">
        <v>0</v>
      </c>
      <c r="M89" s="63">
        <f t="shared" si="4"/>
        <v>1</v>
      </c>
      <c r="N89" s="71">
        <v>1</v>
      </c>
    </row>
    <row r="90" spans="1:14" ht="13.5" thickBot="1">
      <c r="A90" s="66" t="s">
        <v>113</v>
      </c>
      <c r="B90" s="72">
        <v>10</v>
      </c>
      <c r="C90" s="77">
        <v>0</v>
      </c>
      <c r="D90" s="131">
        <v>1</v>
      </c>
      <c r="E90" s="77">
        <v>1</v>
      </c>
      <c r="F90" s="77">
        <v>8</v>
      </c>
      <c r="G90" s="77">
        <v>1</v>
      </c>
      <c r="H90" s="77">
        <v>2</v>
      </c>
      <c r="I90" s="77">
        <v>5</v>
      </c>
      <c r="J90" s="77">
        <v>2</v>
      </c>
      <c r="K90" s="77">
        <v>1</v>
      </c>
      <c r="L90" s="77">
        <v>0</v>
      </c>
      <c r="M90" s="132">
        <f t="shared" si="4"/>
        <v>1</v>
      </c>
      <c r="N90" s="133">
        <v>0</v>
      </c>
    </row>
    <row r="91" spans="1:14" ht="13.5" thickBot="1">
      <c r="A91" s="67" t="s">
        <v>69</v>
      </c>
      <c r="B91" s="135">
        <f aca="true" t="shared" si="5" ref="B91:N91">SUM(B80:B90)</f>
        <v>104</v>
      </c>
      <c r="C91" s="134">
        <f t="shared" si="5"/>
        <v>4</v>
      </c>
      <c r="D91" s="134">
        <f t="shared" si="5"/>
        <v>5</v>
      </c>
      <c r="E91" s="134">
        <f t="shared" si="5"/>
        <v>50</v>
      </c>
      <c r="F91" s="134">
        <f t="shared" si="5"/>
        <v>45</v>
      </c>
      <c r="G91" s="134">
        <f t="shared" si="5"/>
        <v>40</v>
      </c>
      <c r="H91" s="134">
        <f t="shared" si="5"/>
        <v>31</v>
      </c>
      <c r="I91" s="134">
        <f t="shared" si="5"/>
        <v>27</v>
      </c>
      <c r="J91" s="134">
        <f t="shared" si="5"/>
        <v>6</v>
      </c>
      <c r="K91" s="134">
        <f t="shared" si="5"/>
        <v>13</v>
      </c>
      <c r="L91" s="134">
        <f t="shared" si="5"/>
        <v>0</v>
      </c>
      <c r="M91" s="134">
        <f t="shared" si="5"/>
        <v>13</v>
      </c>
      <c r="N91" s="53">
        <f t="shared" si="5"/>
        <v>20</v>
      </c>
    </row>
    <row r="92" spans="5:14" ht="13.5" thickBot="1"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3.5" thickBot="1">
      <c r="A93" s="82" t="s">
        <v>61</v>
      </c>
      <c r="B93" s="46"/>
      <c r="C93" s="46"/>
      <c r="D93" s="46"/>
      <c r="E93" s="46"/>
      <c r="F93" s="46"/>
      <c r="G93" s="46"/>
      <c r="H93" s="47"/>
      <c r="I93" s="36"/>
      <c r="J93" s="36"/>
      <c r="K93" s="36"/>
      <c r="L93" s="36"/>
      <c r="M93" s="36"/>
      <c r="N93" s="36"/>
    </row>
    <row r="94" spans="1:14" ht="13.5" thickBot="1">
      <c r="A94" s="75" t="s">
        <v>62</v>
      </c>
      <c r="B94" s="46"/>
      <c r="C94" s="47"/>
      <c r="D94" s="53" t="s">
        <v>55</v>
      </c>
      <c r="E94" s="45" t="s">
        <v>63</v>
      </c>
      <c r="F94" s="46"/>
      <c r="G94" s="47"/>
      <c r="H94" s="88" t="s">
        <v>55</v>
      </c>
      <c r="I94" s="36"/>
      <c r="J94" s="36"/>
      <c r="K94" s="36"/>
      <c r="L94" s="36"/>
      <c r="M94" s="36"/>
      <c r="N94" s="36"/>
    </row>
    <row r="95" spans="1:8" ht="12.75">
      <c r="A95" s="69" t="s">
        <v>139</v>
      </c>
      <c r="B95" s="136"/>
      <c r="C95" s="137"/>
      <c r="D95" s="58">
        <v>2</v>
      </c>
      <c r="E95" s="109" t="s">
        <v>137</v>
      </c>
      <c r="F95" s="109"/>
      <c r="G95" s="109"/>
      <c r="H95" s="58">
        <v>4</v>
      </c>
    </row>
    <row r="96" spans="1:8" ht="12.75">
      <c r="A96" s="69" t="s">
        <v>148</v>
      </c>
      <c r="B96" s="99"/>
      <c r="C96" s="104"/>
      <c r="D96" s="138">
        <v>2</v>
      </c>
      <c r="E96" s="99" t="s">
        <v>136</v>
      </c>
      <c r="F96" s="99"/>
      <c r="G96" s="99"/>
      <c r="H96" s="59"/>
    </row>
    <row r="97" spans="1:8" ht="12.75">
      <c r="A97" s="35" t="s">
        <v>149</v>
      </c>
      <c r="B97" s="36"/>
      <c r="C97" s="39"/>
      <c r="D97" s="59">
        <v>1</v>
      </c>
      <c r="E97" s="99"/>
      <c r="F97" s="99"/>
      <c r="G97" s="99"/>
      <c r="H97" s="59"/>
    </row>
    <row r="98" spans="1:8" ht="12.75">
      <c r="A98" s="69"/>
      <c r="B98" s="99"/>
      <c r="C98" s="104"/>
      <c r="D98" s="59"/>
      <c r="E98" s="99"/>
      <c r="F98" s="99"/>
      <c r="G98" s="99"/>
      <c r="H98" s="59"/>
    </row>
    <row r="99" spans="1:8" ht="12.75">
      <c r="A99" s="69"/>
      <c r="B99" s="99"/>
      <c r="C99" s="104"/>
      <c r="D99" s="138"/>
      <c r="E99" s="99"/>
      <c r="F99" s="99"/>
      <c r="G99" s="99"/>
      <c r="H99" s="59"/>
    </row>
    <row r="100" spans="1:8" ht="12.75">
      <c r="A100" s="69"/>
      <c r="B100" s="99"/>
      <c r="C100" s="104"/>
      <c r="D100" s="59"/>
      <c r="E100" s="69"/>
      <c r="F100" s="99"/>
      <c r="G100" s="104"/>
      <c r="H100" s="59"/>
    </row>
    <row r="101" spans="1:8" ht="13.5" thickBot="1">
      <c r="A101" s="141"/>
      <c r="B101" s="142"/>
      <c r="C101" s="143"/>
      <c r="D101" s="144"/>
      <c r="E101" s="142"/>
      <c r="F101" s="142"/>
      <c r="G101" s="142"/>
      <c r="H101" s="144"/>
    </row>
    <row r="102" spans="1:8" ht="13.5" thickBot="1">
      <c r="A102" s="45" t="s">
        <v>72</v>
      </c>
      <c r="B102" s="46"/>
      <c r="C102" s="47"/>
      <c r="D102" s="53">
        <f>SUM(D95:D101)</f>
        <v>5</v>
      </c>
      <c r="E102" s="46" t="s">
        <v>72</v>
      </c>
      <c r="F102" s="46"/>
      <c r="G102" s="46"/>
      <c r="H102" s="53">
        <f>SUM(H95:H101)</f>
        <v>4</v>
      </c>
    </row>
    <row r="108" ht="13.5" thickBot="1"/>
    <row r="109" spans="1:14" ht="12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4"/>
    </row>
    <row r="110" spans="1:14" ht="15.75">
      <c r="A110" s="68" t="s">
        <v>101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9"/>
    </row>
    <row r="111" spans="1:14" ht="13.5" thickBo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9"/>
    </row>
    <row r="112" spans="1:14" ht="13.5" thickBot="1">
      <c r="A112" s="51" t="s">
        <v>131</v>
      </c>
      <c r="B112" s="125" t="s">
        <v>145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/>
    </row>
    <row r="113" spans="1:14" ht="13.5" thickBot="1">
      <c r="A113" s="74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7"/>
    </row>
    <row r="114" spans="1:14" ht="13.5" thickBot="1">
      <c r="A114" s="167" t="s">
        <v>0</v>
      </c>
      <c r="B114" s="168" t="s">
        <v>66</v>
      </c>
      <c r="C114" s="49" t="s">
        <v>67</v>
      </c>
      <c r="D114" s="49"/>
      <c r="E114" s="49"/>
      <c r="F114" s="47"/>
      <c r="G114" s="32" t="s">
        <v>68</v>
      </c>
      <c r="H114" s="33"/>
      <c r="I114" s="33"/>
      <c r="J114" s="33"/>
      <c r="K114" s="32" t="s">
        <v>53</v>
      </c>
      <c r="L114" s="33"/>
      <c r="M114" s="33"/>
      <c r="N114" s="34"/>
    </row>
    <row r="115" spans="1:14" ht="13.5" thickBot="1">
      <c r="A115" s="167"/>
      <c r="B115" s="169"/>
      <c r="C115" s="168" t="s">
        <v>64</v>
      </c>
      <c r="D115" s="168" t="s">
        <v>65</v>
      </c>
      <c r="E115" s="163" t="s">
        <v>19</v>
      </c>
      <c r="F115" s="165" t="s">
        <v>73</v>
      </c>
      <c r="G115" s="73" t="s">
        <v>55</v>
      </c>
      <c r="H115" s="64"/>
      <c r="I115" s="64"/>
      <c r="J115" s="64"/>
      <c r="K115" s="73"/>
      <c r="L115" s="64"/>
      <c r="M115" s="64"/>
      <c r="N115" s="65"/>
    </row>
    <row r="116" spans="1:14" ht="13.5" thickBot="1">
      <c r="A116" s="167"/>
      <c r="B116" s="170"/>
      <c r="C116" s="170"/>
      <c r="D116" s="170"/>
      <c r="E116" s="164"/>
      <c r="F116" s="166"/>
      <c r="G116" s="53" t="s">
        <v>56</v>
      </c>
      <c r="H116" s="53" t="s">
        <v>57</v>
      </c>
      <c r="I116" s="53" t="s">
        <v>58</v>
      </c>
      <c r="J116" s="53" t="s">
        <v>59</v>
      </c>
      <c r="K116" s="53" t="s">
        <v>60</v>
      </c>
      <c r="L116" s="53" t="s">
        <v>138</v>
      </c>
      <c r="M116" s="53" t="s">
        <v>54</v>
      </c>
      <c r="N116" s="53" t="s">
        <v>70</v>
      </c>
    </row>
    <row r="117" spans="1:14" ht="13.5" thickBot="1">
      <c r="A117" s="66" t="s">
        <v>103</v>
      </c>
      <c r="B117" s="62">
        <v>2</v>
      </c>
      <c r="C117" s="63">
        <v>0</v>
      </c>
      <c r="D117" s="63">
        <v>0</v>
      </c>
      <c r="E117" s="63">
        <v>2</v>
      </c>
      <c r="F117" s="63">
        <v>0</v>
      </c>
      <c r="G117" s="63">
        <v>0</v>
      </c>
      <c r="H117" s="63">
        <v>0</v>
      </c>
      <c r="I117" s="63">
        <v>2</v>
      </c>
      <c r="J117" s="63">
        <v>0</v>
      </c>
      <c r="K117" s="63">
        <v>1</v>
      </c>
      <c r="L117" s="63">
        <v>0</v>
      </c>
      <c r="M117" s="63">
        <f>K117+L117</f>
        <v>1</v>
      </c>
      <c r="N117" s="71">
        <v>0</v>
      </c>
    </row>
    <row r="118" spans="1:14" ht="13.5" thickBot="1">
      <c r="A118" s="114" t="s">
        <v>104</v>
      </c>
      <c r="B118" s="62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f>K118+L118</f>
        <v>0</v>
      </c>
      <c r="N118" s="71">
        <v>0</v>
      </c>
    </row>
    <row r="119" spans="1:14" ht="13.5" thickBot="1">
      <c r="A119" s="114" t="s">
        <v>132</v>
      </c>
      <c r="B119" s="62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f>K119+L119</f>
        <v>0</v>
      </c>
      <c r="N119" s="71">
        <v>0</v>
      </c>
    </row>
    <row r="120" spans="1:14" ht="13.5" thickBot="1">
      <c r="A120" s="66" t="s">
        <v>106</v>
      </c>
      <c r="B120" s="62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f>K120+L120</f>
        <v>0</v>
      </c>
      <c r="N120" s="71">
        <v>0</v>
      </c>
    </row>
    <row r="121" spans="1:14" ht="13.5" thickBot="1">
      <c r="A121" s="66" t="s">
        <v>133</v>
      </c>
      <c r="B121" s="62">
        <v>12</v>
      </c>
      <c r="C121" s="63">
        <v>0</v>
      </c>
      <c r="D121" s="63">
        <v>1</v>
      </c>
      <c r="E121" s="63">
        <v>10</v>
      </c>
      <c r="F121" s="63">
        <v>1</v>
      </c>
      <c r="G121" s="63">
        <v>3</v>
      </c>
      <c r="H121" s="63">
        <v>6</v>
      </c>
      <c r="I121" s="63">
        <v>2</v>
      </c>
      <c r="J121" s="63">
        <v>1</v>
      </c>
      <c r="K121" s="63">
        <v>0</v>
      </c>
      <c r="L121" s="63">
        <v>0</v>
      </c>
      <c r="M121" s="63">
        <f aca="true" t="shared" si="6" ref="M121:M127">K121+L121</f>
        <v>0</v>
      </c>
      <c r="N121" s="71">
        <v>6</v>
      </c>
    </row>
    <row r="122" spans="1:14" ht="13.5" thickBot="1">
      <c r="A122" s="66" t="s">
        <v>108</v>
      </c>
      <c r="B122" s="62">
        <v>16</v>
      </c>
      <c r="C122" s="63">
        <v>4</v>
      </c>
      <c r="D122" s="63">
        <v>0</v>
      </c>
      <c r="E122" s="63">
        <v>12</v>
      </c>
      <c r="F122" s="63">
        <v>0</v>
      </c>
      <c r="G122" s="63">
        <v>0</v>
      </c>
      <c r="H122" s="63">
        <v>6</v>
      </c>
      <c r="I122" s="63">
        <v>6</v>
      </c>
      <c r="J122" s="63">
        <v>4</v>
      </c>
      <c r="K122" s="63">
        <v>5</v>
      </c>
      <c r="L122" s="63">
        <v>0</v>
      </c>
      <c r="M122" s="63">
        <f t="shared" si="6"/>
        <v>5</v>
      </c>
      <c r="N122" s="71">
        <v>5</v>
      </c>
    </row>
    <row r="123" spans="1:14" ht="13.5" thickBot="1">
      <c r="A123" s="66" t="s">
        <v>109</v>
      </c>
      <c r="B123" s="62">
        <v>6</v>
      </c>
      <c r="C123" s="63">
        <v>0</v>
      </c>
      <c r="D123" s="63">
        <v>1</v>
      </c>
      <c r="E123" s="63">
        <v>4</v>
      </c>
      <c r="F123" s="63">
        <v>1</v>
      </c>
      <c r="G123" s="63">
        <v>0</v>
      </c>
      <c r="H123" s="63">
        <v>1</v>
      </c>
      <c r="I123" s="63">
        <v>3</v>
      </c>
      <c r="J123" s="63">
        <v>2</v>
      </c>
      <c r="K123" s="63">
        <v>0</v>
      </c>
      <c r="L123" s="63">
        <v>0</v>
      </c>
      <c r="M123" s="63">
        <f t="shared" si="6"/>
        <v>0</v>
      </c>
      <c r="N123" s="71">
        <v>1</v>
      </c>
    </row>
    <row r="124" spans="1:14" ht="13.5" thickBot="1">
      <c r="A124" s="114" t="s">
        <v>110</v>
      </c>
      <c r="B124" s="62">
        <v>7</v>
      </c>
      <c r="C124" s="63">
        <v>0</v>
      </c>
      <c r="D124" s="63">
        <v>0</v>
      </c>
      <c r="E124" s="63">
        <v>7</v>
      </c>
      <c r="F124" s="63">
        <v>0</v>
      </c>
      <c r="G124" s="63">
        <v>6</v>
      </c>
      <c r="H124" s="63">
        <v>1</v>
      </c>
      <c r="I124" s="63">
        <v>0</v>
      </c>
      <c r="J124" s="63">
        <v>0</v>
      </c>
      <c r="K124" s="63">
        <v>1</v>
      </c>
      <c r="L124" s="63">
        <v>0</v>
      </c>
      <c r="M124" s="63">
        <f t="shared" si="6"/>
        <v>1</v>
      </c>
      <c r="N124" s="41">
        <v>3</v>
      </c>
    </row>
    <row r="125" spans="1:14" ht="13.5" thickBot="1">
      <c r="A125" s="114" t="s">
        <v>111</v>
      </c>
      <c r="B125" s="62">
        <v>23</v>
      </c>
      <c r="C125" s="63">
        <v>3</v>
      </c>
      <c r="D125" s="63">
        <v>2</v>
      </c>
      <c r="E125" s="63">
        <v>18</v>
      </c>
      <c r="F125" s="63">
        <v>0</v>
      </c>
      <c r="G125" s="63">
        <v>14</v>
      </c>
      <c r="H125" s="63">
        <v>5</v>
      </c>
      <c r="I125" s="63">
        <v>0</v>
      </c>
      <c r="J125" s="63">
        <v>4</v>
      </c>
      <c r="K125" s="63">
        <v>2</v>
      </c>
      <c r="L125" s="63">
        <v>0</v>
      </c>
      <c r="M125" s="63">
        <f t="shared" si="6"/>
        <v>2</v>
      </c>
      <c r="N125" s="41">
        <v>4</v>
      </c>
    </row>
    <row r="126" spans="1:14" ht="13.5" thickBot="1">
      <c r="A126" s="66" t="s">
        <v>112</v>
      </c>
      <c r="B126" s="62">
        <v>16</v>
      </c>
      <c r="C126" s="63">
        <v>2</v>
      </c>
      <c r="D126" s="63">
        <v>0</v>
      </c>
      <c r="E126" s="63">
        <v>14</v>
      </c>
      <c r="F126" s="63">
        <v>0</v>
      </c>
      <c r="G126" s="63">
        <v>11</v>
      </c>
      <c r="H126" s="63">
        <v>3</v>
      </c>
      <c r="I126" s="63">
        <v>2</v>
      </c>
      <c r="J126" s="63">
        <v>0</v>
      </c>
      <c r="K126" s="63">
        <v>0</v>
      </c>
      <c r="L126" s="63">
        <v>0</v>
      </c>
      <c r="M126" s="63">
        <f t="shared" si="6"/>
        <v>0</v>
      </c>
      <c r="N126" s="71">
        <v>5</v>
      </c>
    </row>
    <row r="127" spans="1:14" ht="13.5" thickBot="1">
      <c r="A127" s="66" t="s">
        <v>113</v>
      </c>
      <c r="B127" s="72">
        <v>11</v>
      </c>
      <c r="C127" s="77">
        <v>1</v>
      </c>
      <c r="D127" s="131">
        <v>0</v>
      </c>
      <c r="E127" s="77">
        <v>9</v>
      </c>
      <c r="F127" s="77">
        <v>1</v>
      </c>
      <c r="G127" s="77">
        <v>0</v>
      </c>
      <c r="H127" s="77">
        <v>4</v>
      </c>
      <c r="I127" s="77">
        <v>5</v>
      </c>
      <c r="J127" s="77">
        <v>2</v>
      </c>
      <c r="K127" s="77">
        <v>2</v>
      </c>
      <c r="L127" s="77">
        <v>1</v>
      </c>
      <c r="M127" s="132">
        <f t="shared" si="6"/>
        <v>3</v>
      </c>
      <c r="N127" s="133">
        <v>3</v>
      </c>
    </row>
    <row r="128" spans="1:14" ht="13.5" thickBot="1">
      <c r="A128" s="67" t="s">
        <v>69</v>
      </c>
      <c r="B128" s="135">
        <f aca="true" t="shared" si="7" ref="B128:N128">SUM(B117:B127)</f>
        <v>93</v>
      </c>
      <c r="C128" s="134">
        <f t="shared" si="7"/>
        <v>10</v>
      </c>
      <c r="D128" s="134">
        <f t="shared" si="7"/>
        <v>4</v>
      </c>
      <c r="E128" s="134">
        <f t="shared" si="7"/>
        <v>76</v>
      </c>
      <c r="F128" s="134">
        <f t="shared" si="7"/>
        <v>3</v>
      </c>
      <c r="G128" s="134">
        <f t="shared" si="7"/>
        <v>34</v>
      </c>
      <c r="H128" s="134">
        <f t="shared" si="7"/>
        <v>26</v>
      </c>
      <c r="I128" s="134">
        <f t="shared" si="7"/>
        <v>20</v>
      </c>
      <c r="J128" s="134">
        <f t="shared" si="7"/>
        <v>13</v>
      </c>
      <c r="K128" s="134">
        <f t="shared" si="7"/>
        <v>11</v>
      </c>
      <c r="L128" s="134">
        <f t="shared" si="7"/>
        <v>1</v>
      </c>
      <c r="M128" s="134">
        <f t="shared" si="7"/>
        <v>12</v>
      </c>
      <c r="N128" s="53">
        <f t="shared" si="7"/>
        <v>27</v>
      </c>
    </row>
    <row r="129" spans="5:14" ht="13.5" thickBot="1"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3.5" thickBot="1">
      <c r="A130" s="82" t="s">
        <v>61</v>
      </c>
      <c r="B130" s="46"/>
      <c r="C130" s="46"/>
      <c r="D130" s="46"/>
      <c r="E130" s="46"/>
      <c r="F130" s="46"/>
      <c r="G130" s="46"/>
      <c r="H130" s="47"/>
      <c r="I130" s="36"/>
      <c r="J130" s="36"/>
      <c r="K130" s="36"/>
      <c r="L130" s="36"/>
      <c r="M130" s="36"/>
      <c r="N130" s="36"/>
    </row>
    <row r="131" spans="1:14" ht="13.5" thickBot="1">
      <c r="A131" s="75" t="s">
        <v>62</v>
      </c>
      <c r="B131" s="46"/>
      <c r="C131" s="47"/>
      <c r="D131" s="53" t="s">
        <v>55</v>
      </c>
      <c r="E131" s="45" t="s">
        <v>63</v>
      </c>
      <c r="F131" s="46"/>
      <c r="G131" s="47"/>
      <c r="H131" s="88" t="s">
        <v>55</v>
      </c>
      <c r="I131" s="36"/>
      <c r="J131" s="36"/>
      <c r="K131" s="36"/>
      <c r="L131" s="36"/>
      <c r="M131" s="36"/>
      <c r="N131" s="36"/>
    </row>
    <row r="132" spans="1:8" ht="12.75">
      <c r="A132" s="69" t="s">
        <v>148</v>
      </c>
      <c r="B132" s="136"/>
      <c r="C132" s="137"/>
      <c r="D132" s="58">
        <v>2</v>
      </c>
      <c r="E132" s="109" t="s">
        <v>137</v>
      </c>
      <c r="F132" s="109"/>
      <c r="G132" s="109"/>
      <c r="H132" s="58">
        <v>2</v>
      </c>
    </row>
    <row r="133" spans="1:8" ht="12.75">
      <c r="A133" s="69" t="s">
        <v>149</v>
      </c>
      <c r="B133" s="99"/>
      <c r="C133" s="104"/>
      <c r="D133" s="138">
        <v>1</v>
      </c>
      <c r="E133" s="99" t="s">
        <v>136</v>
      </c>
      <c r="F133" s="99"/>
      <c r="G133" s="99"/>
      <c r="H133" s="59">
        <v>4</v>
      </c>
    </row>
    <row r="134" spans="1:8" ht="12.75">
      <c r="A134" s="35"/>
      <c r="B134" s="36"/>
      <c r="C134" s="39"/>
      <c r="D134" s="59"/>
      <c r="E134" s="99" t="s">
        <v>135</v>
      </c>
      <c r="F134" s="99"/>
      <c r="G134" s="99"/>
      <c r="H134" s="59">
        <v>4</v>
      </c>
    </row>
    <row r="135" spans="1:8" ht="12.75">
      <c r="A135" s="69"/>
      <c r="B135" s="99"/>
      <c r="C135" s="104"/>
      <c r="D135" s="59"/>
      <c r="E135" s="99"/>
      <c r="F135" s="99"/>
      <c r="G135" s="99"/>
      <c r="H135" s="59"/>
    </row>
    <row r="136" spans="1:8" ht="12.75">
      <c r="A136" s="69"/>
      <c r="B136" s="99"/>
      <c r="C136" s="104"/>
      <c r="D136" s="138"/>
      <c r="E136" s="99"/>
      <c r="F136" s="99"/>
      <c r="G136" s="99"/>
      <c r="H136" s="59"/>
    </row>
    <row r="137" spans="1:8" ht="12.75">
      <c r="A137" s="69"/>
      <c r="B137" s="99"/>
      <c r="C137" s="104"/>
      <c r="D137" s="59"/>
      <c r="E137" s="69"/>
      <c r="F137" s="99"/>
      <c r="G137" s="104"/>
      <c r="H137" s="59"/>
    </row>
    <row r="138" spans="1:8" ht="13.5" thickBot="1">
      <c r="A138" s="141"/>
      <c r="B138" s="142"/>
      <c r="C138" s="143"/>
      <c r="D138" s="144"/>
      <c r="E138" s="142"/>
      <c r="F138" s="142"/>
      <c r="G138" s="142"/>
      <c r="H138" s="144"/>
    </row>
    <row r="139" spans="1:8" ht="13.5" thickBot="1">
      <c r="A139" s="45" t="s">
        <v>72</v>
      </c>
      <c r="B139" s="46"/>
      <c r="C139" s="47"/>
      <c r="D139" s="53">
        <f>SUM(D132:D138)</f>
        <v>3</v>
      </c>
      <c r="E139" s="46" t="s">
        <v>72</v>
      </c>
      <c r="F139" s="46"/>
      <c r="G139" s="46"/>
      <c r="H139" s="53">
        <f>SUM(H132:H138)</f>
        <v>10</v>
      </c>
    </row>
    <row r="144" ht="13.5" thickBot="1">
      <c r="A144">
        <v>196</v>
      </c>
    </row>
    <row r="145" spans="1:14" ht="12.7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4"/>
    </row>
    <row r="146" spans="1:14" ht="15.75">
      <c r="A146" s="68" t="s">
        <v>101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9"/>
    </row>
    <row r="147" spans="1:14" ht="13.5" thickBot="1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9"/>
    </row>
    <row r="148" spans="1:14" ht="13.5" thickBot="1">
      <c r="A148" s="51" t="s">
        <v>131</v>
      </c>
      <c r="B148" s="125" t="s">
        <v>144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7"/>
    </row>
    <row r="149" spans="1:14" ht="13.5" thickBot="1">
      <c r="A149" s="74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7"/>
    </row>
    <row r="150" spans="1:14" ht="13.5" thickBot="1">
      <c r="A150" s="167" t="s">
        <v>0</v>
      </c>
      <c r="B150" s="168" t="s">
        <v>66</v>
      </c>
      <c r="C150" s="49" t="s">
        <v>67</v>
      </c>
      <c r="D150" s="49"/>
      <c r="E150" s="49"/>
      <c r="F150" s="47"/>
      <c r="G150" s="32" t="s">
        <v>68</v>
      </c>
      <c r="H150" s="33"/>
      <c r="I150" s="33"/>
      <c r="J150" s="33"/>
      <c r="K150" s="32" t="s">
        <v>53</v>
      </c>
      <c r="L150" s="33"/>
      <c r="M150" s="33"/>
      <c r="N150" s="34"/>
    </row>
    <row r="151" spans="1:14" ht="13.5" thickBot="1">
      <c r="A151" s="167"/>
      <c r="B151" s="169"/>
      <c r="C151" s="168" t="s">
        <v>64</v>
      </c>
      <c r="D151" s="168" t="s">
        <v>65</v>
      </c>
      <c r="E151" s="163" t="s">
        <v>19</v>
      </c>
      <c r="F151" s="165" t="s">
        <v>73</v>
      </c>
      <c r="G151" s="73" t="s">
        <v>55</v>
      </c>
      <c r="H151" s="64"/>
      <c r="I151" s="64"/>
      <c r="J151" s="64"/>
      <c r="K151" s="73"/>
      <c r="L151" s="64"/>
      <c r="M151" s="64"/>
      <c r="N151" s="65"/>
    </row>
    <row r="152" spans="1:14" ht="13.5" thickBot="1">
      <c r="A152" s="167"/>
      <c r="B152" s="170"/>
      <c r="C152" s="170"/>
      <c r="D152" s="170"/>
      <c r="E152" s="164"/>
      <c r="F152" s="166"/>
      <c r="G152" s="53" t="s">
        <v>56</v>
      </c>
      <c r="H152" s="53" t="s">
        <v>57</v>
      </c>
      <c r="I152" s="53" t="s">
        <v>58</v>
      </c>
      <c r="J152" s="53" t="s">
        <v>59</v>
      </c>
      <c r="K152" s="53" t="s">
        <v>60</v>
      </c>
      <c r="L152" s="53" t="s">
        <v>138</v>
      </c>
      <c r="M152" s="53" t="s">
        <v>54</v>
      </c>
      <c r="N152" s="53" t="s">
        <v>70</v>
      </c>
    </row>
    <row r="153" spans="1:14" ht="13.5" thickBot="1">
      <c r="A153" s="66" t="s">
        <v>103</v>
      </c>
      <c r="B153" s="62">
        <f>B9+B45+B80+B117</f>
        <v>9</v>
      </c>
      <c r="C153" s="63">
        <f aca="true" t="shared" si="8" ref="C153:L153">C9+C45+C80+C117</f>
        <v>0</v>
      </c>
      <c r="D153" s="63">
        <f t="shared" si="8"/>
        <v>2</v>
      </c>
      <c r="E153" s="63">
        <f t="shared" si="8"/>
        <v>4</v>
      </c>
      <c r="F153" s="63">
        <f t="shared" si="8"/>
        <v>3</v>
      </c>
      <c r="G153" s="63">
        <f t="shared" si="8"/>
        <v>1</v>
      </c>
      <c r="H153" s="63">
        <f t="shared" si="8"/>
        <v>5</v>
      </c>
      <c r="I153" s="63">
        <f t="shared" si="8"/>
        <v>3</v>
      </c>
      <c r="J153" s="63">
        <f t="shared" si="8"/>
        <v>0</v>
      </c>
      <c r="K153" s="63">
        <f t="shared" si="8"/>
        <v>6</v>
      </c>
      <c r="L153" s="63">
        <f t="shared" si="8"/>
        <v>0</v>
      </c>
      <c r="M153" s="63">
        <f>K153+L153</f>
        <v>6</v>
      </c>
      <c r="N153" s="71">
        <f aca="true" t="shared" si="9" ref="N153:N163">N9+N45+N80+N117</f>
        <v>0</v>
      </c>
    </row>
    <row r="154" spans="1:14" ht="13.5" thickBot="1">
      <c r="A154" s="114" t="s">
        <v>104</v>
      </c>
      <c r="B154" s="62">
        <f aca="true" t="shared" si="10" ref="B154:L163">B10+B46+B81+B118</f>
        <v>0</v>
      </c>
      <c r="C154" s="63">
        <f t="shared" si="10"/>
        <v>0</v>
      </c>
      <c r="D154" s="63">
        <f t="shared" si="10"/>
        <v>0</v>
      </c>
      <c r="E154" s="63">
        <f t="shared" si="10"/>
        <v>0</v>
      </c>
      <c r="F154" s="63">
        <f t="shared" si="10"/>
        <v>0</v>
      </c>
      <c r="G154" s="63">
        <f t="shared" si="10"/>
        <v>0</v>
      </c>
      <c r="H154" s="63">
        <f t="shared" si="10"/>
        <v>0</v>
      </c>
      <c r="I154" s="63">
        <f t="shared" si="10"/>
        <v>0</v>
      </c>
      <c r="J154" s="63">
        <f t="shared" si="10"/>
        <v>0</v>
      </c>
      <c r="K154" s="63">
        <f t="shared" si="10"/>
        <v>0</v>
      </c>
      <c r="L154" s="63">
        <f t="shared" si="10"/>
        <v>0</v>
      </c>
      <c r="M154" s="63">
        <f>K154+L154</f>
        <v>0</v>
      </c>
      <c r="N154" s="71">
        <f t="shared" si="9"/>
        <v>0</v>
      </c>
    </row>
    <row r="155" spans="1:14" ht="13.5" thickBot="1">
      <c r="A155" s="114" t="s">
        <v>132</v>
      </c>
      <c r="B155" s="62">
        <f t="shared" si="10"/>
        <v>0</v>
      </c>
      <c r="C155" s="63">
        <f t="shared" si="10"/>
        <v>0</v>
      </c>
      <c r="D155" s="63">
        <f t="shared" si="10"/>
        <v>0</v>
      </c>
      <c r="E155" s="63">
        <f t="shared" si="10"/>
        <v>0</v>
      </c>
      <c r="F155" s="63">
        <f t="shared" si="10"/>
        <v>0</v>
      </c>
      <c r="G155" s="63">
        <f t="shared" si="10"/>
        <v>0</v>
      </c>
      <c r="H155" s="63">
        <f t="shared" si="10"/>
        <v>0</v>
      </c>
      <c r="I155" s="63">
        <f t="shared" si="10"/>
        <v>0</v>
      </c>
      <c r="J155" s="63">
        <f t="shared" si="10"/>
        <v>0</v>
      </c>
      <c r="K155" s="63">
        <f t="shared" si="10"/>
        <v>0</v>
      </c>
      <c r="L155" s="63">
        <f t="shared" si="10"/>
        <v>0</v>
      </c>
      <c r="M155" s="63">
        <f>K155+L155</f>
        <v>0</v>
      </c>
      <c r="N155" s="71">
        <f t="shared" si="9"/>
        <v>0</v>
      </c>
    </row>
    <row r="156" spans="1:14" ht="13.5" thickBot="1">
      <c r="A156" s="66" t="s">
        <v>106</v>
      </c>
      <c r="B156" s="62">
        <f t="shared" si="10"/>
        <v>1</v>
      </c>
      <c r="C156" s="63">
        <f t="shared" si="10"/>
        <v>0</v>
      </c>
      <c r="D156" s="63">
        <f t="shared" si="10"/>
        <v>0</v>
      </c>
      <c r="E156" s="63">
        <f t="shared" si="10"/>
        <v>1</v>
      </c>
      <c r="F156" s="63">
        <f t="shared" si="10"/>
        <v>0</v>
      </c>
      <c r="G156" s="63">
        <f t="shared" si="10"/>
        <v>0</v>
      </c>
      <c r="H156" s="63">
        <f t="shared" si="10"/>
        <v>0</v>
      </c>
      <c r="I156" s="63">
        <f t="shared" si="10"/>
        <v>1</v>
      </c>
      <c r="J156" s="63">
        <f t="shared" si="10"/>
        <v>0</v>
      </c>
      <c r="K156" s="63">
        <f t="shared" si="10"/>
        <v>1</v>
      </c>
      <c r="L156" s="63">
        <f t="shared" si="10"/>
        <v>0</v>
      </c>
      <c r="M156" s="63">
        <f>K156+L156</f>
        <v>1</v>
      </c>
      <c r="N156" s="71">
        <f t="shared" si="9"/>
        <v>0</v>
      </c>
    </row>
    <row r="157" spans="1:14" ht="13.5" thickBot="1">
      <c r="A157" s="66" t="s">
        <v>133</v>
      </c>
      <c r="B157" s="62">
        <f t="shared" si="10"/>
        <v>48</v>
      </c>
      <c r="C157" s="63">
        <f t="shared" si="10"/>
        <v>3</v>
      </c>
      <c r="D157" s="63">
        <f t="shared" si="10"/>
        <v>3</v>
      </c>
      <c r="E157" s="63">
        <f t="shared" si="10"/>
        <v>35</v>
      </c>
      <c r="F157" s="63">
        <f t="shared" si="10"/>
        <v>7</v>
      </c>
      <c r="G157" s="63">
        <f t="shared" si="10"/>
        <v>8</v>
      </c>
      <c r="H157" s="63">
        <f t="shared" si="10"/>
        <v>17</v>
      </c>
      <c r="I157" s="63">
        <f t="shared" si="10"/>
        <v>15</v>
      </c>
      <c r="J157" s="63">
        <f t="shared" si="10"/>
        <v>8</v>
      </c>
      <c r="K157" s="63">
        <f t="shared" si="10"/>
        <v>0</v>
      </c>
      <c r="L157" s="63">
        <f t="shared" si="10"/>
        <v>1</v>
      </c>
      <c r="M157" s="63">
        <f aca="true" t="shared" si="11" ref="M157:M163">K157+L157</f>
        <v>1</v>
      </c>
      <c r="N157" s="71">
        <f t="shared" si="9"/>
        <v>9</v>
      </c>
    </row>
    <row r="158" spans="1:14" ht="13.5" thickBot="1">
      <c r="A158" s="66" t="s">
        <v>108</v>
      </c>
      <c r="B158" s="62">
        <f t="shared" si="10"/>
        <v>44</v>
      </c>
      <c r="C158" s="63">
        <f t="shared" si="10"/>
        <v>7</v>
      </c>
      <c r="D158" s="63">
        <f t="shared" si="10"/>
        <v>0</v>
      </c>
      <c r="E158" s="63">
        <f t="shared" si="10"/>
        <v>34</v>
      </c>
      <c r="F158" s="63">
        <f t="shared" si="10"/>
        <v>3</v>
      </c>
      <c r="G158" s="63">
        <f t="shared" si="10"/>
        <v>2</v>
      </c>
      <c r="H158" s="63">
        <f t="shared" si="10"/>
        <v>13</v>
      </c>
      <c r="I158" s="63">
        <f t="shared" si="10"/>
        <v>17</v>
      </c>
      <c r="J158" s="63">
        <f t="shared" si="10"/>
        <v>12</v>
      </c>
      <c r="K158" s="63">
        <f t="shared" si="10"/>
        <v>13</v>
      </c>
      <c r="L158" s="63">
        <f t="shared" si="10"/>
        <v>1</v>
      </c>
      <c r="M158" s="63">
        <f t="shared" si="11"/>
        <v>14</v>
      </c>
      <c r="N158" s="71">
        <f t="shared" si="9"/>
        <v>8</v>
      </c>
    </row>
    <row r="159" spans="1:14" ht="13.5" thickBot="1">
      <c r="A159" s="66" t="s">
        <v>109</v>
      </c>
      <c r="B159" s="62">
        <f t="shared" si="10"/>
        <v>25</v>
      </c>
      <c r="C159" s="63">
        <f t="shared" si="10"/>
        <v>0</v>
      </c>
      <c r="D159" s="63">
        <f t="shared" si="10"/>
        <v>4</v>
      </c>
      <c r="E159" s="63">
        <f t="shared" si="10"/>
        <v>9</v>
      </c>
      <c r="F159" s="63">
        <f t="shared" si="10"/>
        <v>12</v>
      </c>
      <c r="G159" s="63">
        <f t="shared" si="10"/>
        <v>4</v>
      </c>
      <c r="H159" s="63">
        <f t="shared" si="10"/>
        <v>9</v>
      </c>
      <c r="I159" s="63">
        <f t="shared" si="10"/>
        <v>8</v>
      </c>
      <c r="J159" s="63">
        <f t="shared" si="10"/>
        <v>4</v>
      </c>
      <c r="K159" s="63">
        <f t="shared" si="10"/>
        <v>5</v>
      </c>
      <c r="L159" s="63">
        <f t="shared" si="10"/>
        <v>0</v>
      </c>
      <c r="M159" s="63">
        <f t="shared" si="11"/>
        <v>5</v>
      </c>
      <c r="N159" s="71">
        <f t="shared" si="9"/>
        <v>1</v>
      </c>
    </row>
    <row r="160" spans="1:14" ht="13.5" thickBot="1">
      <c r="A160" s="114" t="s">
        <v>110</v>
      </c>
      <c r="B160" s="62">
        <f t="shared" si="10"/>
        <v>33</v>
      </c>
      <c r="C160" s="63">
        <f t="shared" si="10"/>
        <v>1</v>
      </c>
      <c r="D160" s="63">
        <f t="shared" si="10"/>
        <v>0</v>
      </c>
      <c r="E160" s="63">
        <f t="shared" si="10"/>
        <v>17</v>
      </c>
      <c r="F160" s="63">
        <f t="shared" si="10"/>
        <v>15</v>
      </c>
      <c r="G160" s="63">
        <f t="shared" si="10"/>
        <v>15</v>
      </c>
      <c r="H160" s="63">
        <f t="shared" si="10"/>
        <v>17</v>
      </c>
      <c r="I160" s="63">
        <f t="shared" si="10"/>
        <v>1</v>
      </c>
      <c r="J160" s="63">
        <f t="shared" si="10"/>
        <v>0</v>
      </c>
      <c r="K160" s="63">
        <f t="shared" si="10"/>
        <v>2</v>
      </c>
      <c r="L160" s="63">
        <f t="shared" si="10"/>
        <v>0</v>
      </c>
      <c r="M160" s="63">
        <f t="shared" si="11"/>
        <v>2</v>
      </c>
      <c r="N160" s="41">
        <f t="shared" si="9"/>
        <v>12</v>
      </c>
    </row>
    <row r="161" spans="1:14" ht="13.5" thickBot="1">
      <c r="A161" s="114" t="s">
        <v>111</v>
      </c>
      <c r="B161" s="62">
        <f t="shared" si="10"/>
        <v>96</v>
      </c>
      <c r="C161" s="63">
        <f t="shared" si="10"/>
        <v>12</v>
      </c>
      <c r="D161" s="63">
        <f t="shared" si="10"/>
        <v>5</v>
      </c>
      <c r="E161" s="63">
        <f t="shared" si="10"/>
        <v>60</v>
      </c>
      <c r="F161" s="63">
        <f t="shared" si="10"/>
        <v>19</v>
      </c>
      <c r="G161" s="63">
        <f t="shared" si="10"/>
        <v>53</v>
      </c>
      <c r="H161" s="63">
        <f t="shared" si="10"/>
        <v>29</v>
      </c>
      <c r="I161" s="63">
        <f t="shared" si="10"/>
        <v>7</v>
      </c>
      <c r="J161" s="63">
        <f t="shared" si="10"/>
        <v>7</v>
      </c>
      <c r="K161" s="63">
        <f t="shared" si="10"/>
        <v>2</v>
      </c>
      <c r="L161" s="63">
        <f t="shared" si="10"/>
        <v>0</v>
      </c>
      <c r="M161" s="63">
        <f t="shared" si="11"/>
        <v>2</v>
      </c>
      <c r="N161" s="41">
        <f t="shared" si="9"/>
        <v>33</v>
      </c>
    </row>
    <row r="162" spans="1:14" ht="13.5" thickBot="1">
      <c r="A162" s="66" t="s">
        <v>112</v>
      </c>
      <c r="B162" s="62">
        <f t="shared" si="10"/>
        <v>61</v>
      </c>
      <c r="C162" s="63">
        <f t="shared" si="10"/>
        <v>4</v>
      </c>
      <c r="D162" s="63">
        <f t="shared" si="10"/>
        <v>1</v>
      </c>
      <c r="E162" s="63">
        <f t="shared" si="10"/>
        <v>23</v>
      </c>
      <c r="F162" s="63">
        <f t="shared" si="10"/>
        <v>33</v>
      </c>
      <c r="G162" s="63">
        <f t="shared" si="10"/>
        <v>41</v>
      </c>
      <c r="H162" s="63">
        <f t="shared" si="10"/>
        <v>11</v>
      </c>
      <c r="I162" s="63">
        <f t="shared" si="10"/>
        <v>8</v>
      </c>
      <c r="J162" s="63">
        <f t="shared" si="10"/>
        <v>1</v>
      </c>
      <c r="K162" s="63">
        <f t="shared" si="10"/>
        <v>4</v>
      </c>
      <c r="L162" s="63">
        <f t="shared" si="10"/>
        <v>0</v>
      </c>
      <c r="M162" s="63">
        <f t="shared" si="11"/>
        <v>4</v>
      </c>
      <c r="N162" s="71">
        <f t="shared" si="9"/>
        <v>8</v>
      </c>
    </row>
    <row r="163" spans="1:14" ht="13.5" thickBot="1">
      <c r="A163" s="66" t="s">
        <v>113</v>
      </c>
      <c r="B163" s="72">
        <f t="shared" si="10"/>
        <v>41</v>
      </c>
      <c r="C163" s="77">
        <f t="shared" si="10"/>
        <v>1</v>
      </c>
      <c r="D163" s="131">
        <f t="shared" si="10"/>
        <v>1</v>
      </c>
      <c r="E163" s="77">
        <f t="shared" si="10"/>
        <v>13</v>
      </c>
      <c r="F163" s="77">
        <f t="shared" si="10"/>
        <v>26</v>
      </c>
      <c r="G163" s="77">
        <f t="shared" si="10"/>
        <v>2</v>
      </c>
      <c r="H163" s="77">
        <f t="shared" si="10"/>
        <v>12</v>
      </c>
      <c r="I163" s="77">
        <f t="shared" si="10"/>
        <v>20</v>
      </c>
      <c r="J163" s="77">
        <f t="shared" si="10"/>
        <v>7</v>
      </c>
      <c r="K163" s="77">
        <f t="shared" si="10"/>
        <v>4</v>
      </c>
      <c r="L163" s="77">
        <f t="shared" si="10"/>
        <v>2</v>
      </c>
      <c r="M163" s="132">
        <f t="shared" si="11"/>
        <v>6</v>
      </c>
      <c r="N163" s="133">
        <f t="shared" si="9"/>
        <v>10</v>
      </c>
    </row>
    <row r="164" spans="1:14" ht="13.5" thickBot="1">
      <c r="A164" s="67" t="s">
        <v>69</v>
      </c>
      <c r="B164" s="135">
        <f aca="true" t="shared" si="12" ref="B164:N164">SUM(B153:B163)</f>
        <v>358</v>
      </c>
      <c r="C164" s="134">
        <f t="shared" si="12"/>
        <v>28</v>
      </c>
      <c r="D164" s="134">
        <f t="shared" si="12"/>
        <v>16</v>
      </c>
      <c r="E164" s="134">
        <f t="shared" si="12"/>
        <v>196</v>
      </c>
      <c r="F164" s="134">
        <f t="shared" si="12"/>
        <v>118</v>
      </c>
      <c r="G164" s="134">
        <f t="shared" si="12"/>
        <v>126</v>
      </c>
      <c r="H164" s="134">
        <f t="shared" si="12"/>
        <v>113</v>
      </c>
      <c r="I164" s="134">
        <f t="shared" si="12"/>
        <v>80</v>
      </c>
      <c r="J164" s="134">
        <f t="shared" si="12"/>
        <v>39</v>
      </c>
      <c r="K164" s="134">
        <f t="shared" si="12"/>
        <v>37</v>
      </c>
      <c r="L164" s="134">
        <f t="shared" si="12"/>
        <v>4</v>
      </c>
      <c r="M164" s="134">
        <f t="shared" si="12"/>
        <v>41</v>
      </c>
      <c r="N164" s="53">
        <f t="shared" si="12"/>
        <v>81</v>
      </c>
    </row>
    <row r="165" spans="5:14" ht="13.5" thickBot="1"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 ht="13.5" thickBot="1">
      <c r="A166" s="82" t="s">
        <v>61</v>
      </c>
      <c r="B166" s="46"/>
      <c r="C166" s="46"/>
      <c r="D166" s="46"/>
      <c r="E166" s="46"/>
      <c r="F166" s="46"/>
      <c r="G166" s="46"/>
      <c r="H166" s="47"/>
      <c r="I166" s="36"/>
      <c r="J166" s="36"/>
      <c r="K166" s="36"/>
      <c r="L166" s="36"/>
      <c r="M166" s="36"/>
      <c r="N166" s="36"/>
    </row>
    <row r="167" spans="1:14" ht="13.5" thickBot="1">
      <c r="A167" s="75" t="s">
        <v>62</v>
      </c>
      <c r="B167" s="46"/>
      <c r="C167" s="47"/>
      <c r="D167" s="53" t="s">
        <v>55</v>
      </c>
      <c r="E167" s="45" t="s">
        <v>63</v>
      </c>
      <c r="F167" s="46"/>
      <c r="G167" s="47"/>
      <c r="H167" s="88" t="s">
        <v>55</v>
      </c>
      <c r="I167" s="36"/>
      <c r="J167" s="36"/>
      <c r="K167" s="36"/>
      <c r="L167" s="36"/>
      <c r="M167" s="36"/>
      <c r="N167" s="36"/>
    </row>
    <row r="168" spans="1:8" ht="12.75">
      <c r="A168" s="69" t="s">
        <v>134</v>
      </c>
      <c r="B168" s="136"/>
      <c r="C168" s="137"/>
      <c r="D168" s="58">
        <v>4</v>
      </c>
      <c r="E168" s="109" t="s">
        <v>137</v>
      </c>
      <c r="F168" s="109"/>
      <c r="G168" s="109"/>
      <c r="H168" s="58">
        <v>16</v>
      </c>
    </row>
    <row r="169" spans="1:8" ht="12.75">
      <c r="A169" s="69" t="s">
        <v>139</v>
      </c>
      <c r="B169" s="99"/>
      <c r="C169" s="104"/>
      <c r="D169" s="138">
        <v>3</v>
      </c>
      <c r="E169" s="99" t="s">
        <v>136</v>
      </c>
      <c r="F169" s="99"/>
      <c r="G169" s="99"/>
      <c r="H169" s="59">
        <v>4</v>
      </c>
    </row>
    <row r="170" spans="1:8" ht="12.75">
      <c r="A170" s="69" t="s">
        <v>147</v>
      </c>
      <c r="B170" s="36"/>
      <c r="C170" s="39"/>
      <c r="D170" s="59">
        <v>1</v>
      </c>
      <c r="E170" s="99" t="s">
        <v>135</v>
      </c>
      <c r="F170" s="99"/>
      <c r="G170" s="99"/>
      <c r="H170" s="59">
        <v>8</v>
      </c>
    </row>
    <row r="171" spans="1:8" ht="12.75">
      <c r="A171" s="69" t="s">
        <v>148</v>
      </c>
      <c r="B171" s="99"/>
      <c r="C171" s="104"/>
      <c r="D171" s="59">
        <v>4</v>
      </c>
      <c r="E171" s="99"/>
      <c r="F171" s="99"/>
      <c r="G171" s="99"/>
      <c r="H171" s="59"/>
    </row>
    <row r="172" spans="1:8" ht="12.75">
      <c r="A172" s="35" t="s">
        <v>140</v>
      </c>
      <c r="B172" s="99"/>
      <c r="C172" s="104"/>
      <c r="D172" s="138">
        <v>2</v>
      </c>
      <c r="E172" s="99"/>
      <c r="F172" s="99"/>
      <c r="G172" s="99"/>
      <c r="H172" s="59"/>
    </row>
    <row r="173" spans="1:8" ht="12.75">
      <c r="A173" s="69" t="s">
        <v>149</v>
      </c>
      <c r="B173" s="99"/>
      <c r="C173" s="104"/>
      <c r="D173" s="59">
        <v>2</v>
      </c>
      <c r="E173" s="69"/>
      <c r="F173" s="99"/>
      <c r="G173" s="104"/>
      <c r="H173" s="59"/>
    </row>
    <row r="174" spans="1:8" ht="13.5" thickBot="1">
      <c r="A174" s="141"/>
      <c r="B174" s="142"/>
      <c r="C174" s="143"/>
      <c r="D174" s="144"/>
      <c r="E174" s="142"/>
      <c r="F174" s="142"/>
      <c r="G174" s="142"/>
      <c r="H174" s="144"/>
    </row>
    <row r="175" spans="1:8" ht="13.5" thickBot="1">
      <c r="A175" s="45" t="s">
        <v>72</v>
      </c>
      <c r="B175" s="46"/>
      <c r="C175" s="47"/>
      <c r="D175" s="53">
        <f>SUM(D168:D174)</f>
        <v>16</v>
      </c>
      <c r="E175" s="46" t="s">
        <v>72</v>
      </c>
      <c r="F175" s="46"/>
      <c r="G175" s="46"/>
      <c r="H175" s="53">
        <f>SUM(H168:H174)</f>
        <v>28</v>
      </c>
    </row>
  </sheetData>
  <sheetProtection/>
  <mergeCells count="30">
    <mergeCell ref="A42:A44"/>
    <mergeCell ref="B42:B44"/>
    <mergeCell ref="C43:C44"/>
    <mergeCell ref="D43:D44"/>
    <mergeCell ref="A6:A8"/>
    <mergeCell ref="B6:B8"/>
    <mergeCell ref="C7:C8"/>
    <mergeCell ref="D7:D8"/>
    <mergeCell ref="E78:E79"/>
    <mergeCell ref="F78:F79"/>
    <mergeCell ref="A77:A79"/>
    <mergeCell ref="B77:B79"/>
    <mergeCell ref="C78:C79"/>
    <mergeCell ref="D78:D79"/>
    <mergeCell ref="E115:E116"/>
    <mergeCell ref="F115:F116"/>
    <mergeCell ref="F7:F8"/>
    <mergeCell ref="E7:E8"/>
    <mergeCell ref="E43:E44"/>
    <mergeCell ref="F43:F44"/>
    <mergeCell ref="E151:E152"/>
    <mergeCell ref="F151:F152"/>
    <mergeCell ref="A114:A116"/>
    <mergeCell ref="B114:B116"/>
    <mergeCell ref="A150:A152"/>
    <mergeCell ref="B150:B152"/>
    <mergeCell ref="C151:C152"/>
    <mergeCell ref="D151:D152"/>
    <mergeCell ref="C115:C116"/>
    <mergeCell ref="D115:D116"/>
  </mergeCells>
  <printOptions/>
  <pageMargins left="0.7874015748031497" right="0.3937007874015748" top="0.7874015748031497" bottom="0.7874015748031497" header="0" footer="0"/>
  <pageSetup fitToHeight="1" fitToWidth="1" orientation="landscape" paperSize="9" scale="10" r:id="rId1"/>
  <headerFooter alignWithMargins="0">
    <oddHeader>&amp;L&amp;8Nemocnice TGM Hodonín, příspěvková organizace</oddHeader>
    <oddFooter>&amp;L&amp;7Irena Kmošková&amp;R&amp;7 27.1.2011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72"/>
  <sheetViews>
    <sheetView zoomScalePageLayoutView="0" workbookViewId="0" topLeftCell="A36">
      <selection activeCell="B36" sqref="B36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3" width="9.28125" style="0" customWidth="1"/>
    <col min="4" max="4" width="15.00390625" style="0" customWidth="1"/>
    <col min="5" max="5" width="7.7109375" style="0" customWidth="1"/>
    <col min="6" max="6" width="7.57421875" style="0" customWidth="1"/>
    <col min="7" max="7" width="7.7109375" style="0" customWidth="1"/>
    <col min="8" max="8" width="11.28125" style="0" customWidth="1"/>
    <col min="9" max="9" width="9.57421875" style="0" customWidth="1"/>
    <col min="10" max="10" width="7.7109375" style="0" customWidth="1"/>
    <col min="11" max="11" width="8.140625" style="0" customWidth="1"/>
    <col min="12" max="12" width="8.28125" style="0" customWidth="1"/>
    <col min="13" max="13" width="8.7109375" style="0" customWidth="1"/>
    <col min="14" max="14" width="8.421875" style="0" customWidth="1"/>
  </cols>
  <sheetData>
    <row r="1" ht="13.5" thickBot="1"/>
    <row r="2" spans="1:17" ht="12.7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5.75">
      <c r="A3" s="35"/>
      <c r="B3" s="36"/>
      <c r="C3" s="36"/>
      <c r="E3" s="38"/>
      <c r="F3" s="38"/>
      <c r="G3" s="37" t="s">
        <v>12</v>
      </c>
      <c r="H3" s="36"/>
      <c r="I3" s="36"/>
      <c r="J3" s="36"/>
      <c r="K3" s="36"/>
      <c r="L3" s="36"/>
      <c r="M3" s="36"/>
      <c r="N3" s="36"/>
      <c r="O3" s="36"/>
      <c r="P3" s="36"/>
      <c r="Q3" s="39"/>
    </row>
    <row r="4" spans="1:17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9"/>
    </row>
    <row r="5" spans="1:17" ht="13.5" thickBot="1">
      <c r="A5" s="45" t="s">
        <v>0</v>
      </c>
      <c r="B5" s="46"/>
      <c r="C5" s="46"/>
      <c r="D5" s="47"/>
      <c r="E5" s="46" t="s">
        <v>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1:17" ht="13.5" thickBot="1">
      <c r="A6" s="35"/>
      <c r="B6" s="36"/>
      <c r="C6" s="36"/>
      <c r="D6" s="36"/>
      <c r="E6" s="36"/>
      <c r="F6" s="36"/>
      <c r="G6" s="36"/>
      <c r="H6" s="40"/>
      <c r="I6" s="36"/>
      <c r="J6" s="36"/>
      <c r="K6" s="36"/>
      <c r="L6" s="36"/>
      <c r="M6" s="36"/>
      <c r="N6" s="36"/>
      <c r="O6" s="36"/>
      <c r="P6" s="36"/>
      <c r="Q6" s="39"/>
    </row>
    <row r="7" spans="1:17" ht="15" customHeight="1" thickBot="1">
      <c r="A7" s="168" t="s">
        <v>14</v>
      </c>
      <c r="B7" s="168" t="s">
        <v>15</v>
      </c>
      <c r="C7" s="165"/>
      <c r="D7" s="168" t="s">
        <v>47</v>
      </c>
      <c r="E7" s="168" t="s">
        <v>48</v>
      </c>
      <c r="F7" s="51" t="s">
        <v>16</v>
      </c>
      <c r="G7" s="52"/>
      <c r="H7" s="49"/>
      <c r="I7" s="50"/>
      <c r="J7" s="54" t="s">
        <v>17</v>
      </c>
      <c r="K7" s="48"/>
      <c r="L7" s="49"/>
      <c r="M7" s="49"/>
      <c r="N7" s="49"/>
      <c r="O7" s="49"/>
      <c r="P7" s="49"/>
      <c r="Q7" s="50"/>
    </row>
    <row r="8" spans="1:17" ht="15" customHeight="1" thickBot="1">
      <c r="A8" s="176"/>
      <c r="B8" s="176"/>
      <c r="C8" s="176"/>
      <c r="D8" s="177"/>
      <c r="E8" s="177"/>
      <c r="F8" s="169" t="s">
        <v>19</v>
      </c>
      <c r="G8" s="169" t="s">
        <v>20</v>
      </c>
      <c r="H8" s="169" t="s">
        <v>21</v>
      </c>
      <c r="I8" s="169" t="s">
        <v>73</v>
      </c>
      <c r="J8" s="173" t="s">
        <v>49</v>
      </c>
      <c r="K8" s="51" t="s">
        <v>52</v>
      </c>
      <c r="L8" s="49"/>
      <c r="M8" s="49"/>
      <c r="N8" s="49"/>
      <c r="O8" s="50"/>
      <c r="P8" s="171" t="s">
        <v>50</v>
      </c>
      <c r="Q8" s="168" t="s">
        <v>51</v>
      </c>
    </row>
    <row r="9" spans="1:17" ht="14.25" customHeight="1" thickBot="1">
      <c r="A9" s="166"/>
      <c r="B9" s="166"/>
      <c r="C9" s="166"/>
      <c r="D9" s="175"/>
      <c r="E9" s="175"/>
      <c r="F9" s="175"/>
      <c r="G9" s="175"/>
      <c r="H9" s="175"/>
      <c r="I9" s="175"/>
      <c r="J9" s="174"/>
      <c r="K9" s="53" t="s">
        <v>23</v>
      </c>
      <c r="L9" s="53" t="s">
        <v>24</v>
      </c>
      <c r="M9" s="53" t="s">
        <v>25</v>
      </c>
      <c r="N9" s="53" t="s">
        <v>26</v>
      </c>
      <c r="O9" s="53" t="s">
        <v>27</v>
      </c>
      <c r="P9" s="172"/>
      <c r="Q9" s="166"/>
    </row>
    <row r="10" spans="1:17" ht="15" customHeight="1">
      <c r="A10" s="58" t="s">
        <v>18</v>
      </c>
      <c r="B10" s="81"/>
      <c r="C10" s="57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17" ht="15" customHeight="1">
      <c r="A11" s="59" t="s">
        <v>22</v>
      </c>
      <c r="B11" s="69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1"/>
    </row>
    <row r="12" spans="1:17" ht="15" customHeight="1">
      <c r="A12" s="59" t="s">
        <v>28</v>
      </c>
      <c r="B12" s="69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1"/>
    </row>
    <row r="13" spans="1:17" ht="15" customHeight="1">
      <c r="A13" s="59" t="s">
        <v>29</v>
      </c>
      <c r="B13" s="69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1"/>
    </row>
    <row r="14" spans="1:17" ht="15" customHeight="1">
      <c r="A14" s="59" t="s">
        <v>30</v>
      </c>
      <c r="B14" s="69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41"/>
    </row>
    <row r="15" spans="1:17" ht="15" customHeight="1">
      <c r="A15" s="59" t="s">
        <v>31</v>
      </c>
      <c r="B15" s="69"/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41"/>
    </row>
    <row r="16" spans="1:17" ht="15" customHeight="1">
      <c r="A16" s="59" t="s">
        <v>32</v>
      </c>
      <c r="B16" s="69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1"/>
    </row>
    <row r="17" spans="1:17" ht="15" customHeight="1">
      <c r="A17" s="59" t="s">
        <v>33</v>
      </c>
      <c r="B17" s="69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41"/>
    </row>
    <row r="18" spans="1:17" ht="15" customHeight="1">
      <c r="A18" s="59" t="s">
        <v>34</v>
      </c>
      <c r="B18" s="69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1"/>
    </row>
    <row r="19" spans="1:17" ht="15" customHeight="1">
      <c r="A19" s="59" t="s">
        <v>35</v>
      </c>
      <c r="B19" s="69"/>
      <c r="C19" s="3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41"/>
    </row>
    <row r="20" spans="1:17" ht="15" customHeight="1">
      <c r="A20" s="60" t="s">
        <v>36</v>
      </c>
      <c r="B20" s="69"/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41"/>
    </row>
    <row r="21" spans="1:17" ht="15" customHeight="1">
      <c r="A21" s="59" t="s">
        <v>37</v>
      </c>
      <c r="B21" s="69"/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41"/>
    </row>
    <row r="22" spans="1:17" ht="15" customHeight="1">
      <c r="A22" s="59" t="s">
        <v>38</v>
      </c>
      <c r="B22" s="69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41"/>
    </row>
    <row r="23" spans="1:17" ht="15" customHeight="1">
      <c r="A23" s="59" t="s">
        <v>39</v>
      </c>
      <c r="B23" s="69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41"/>
    </row>
    <row r="24" spans="1:17" ht="15" customHeight="1">
      <c r="A24" s="59" t="s">
        <v>40</v>
      </c>
      <c r="B24" s="69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1"/>
    </row>
    <row r="25" spans="1:17" ht="15" customHeight="1">
      <c r="A25" s="59" t="s">
        <v>41</v>
      </c>
      <c r="B25" s="69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41"/>
    </row>
    <row r="26" spans="1:17" ht="15" customHeight="1">
      <c r="A26" s="59" t="s">
        <v>42</v>
      </c>
      <c r="B26" s="69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41"/>
    </row>
    <row r="27" spans="1:17" ht="15" customHeight="1">
      <c r="A27" s="59" t="s">
        <v>43</v>
      </c>
      <c r="B27" s="69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41"/>
    </row>
    <row r="28" spans="1:17" ht="15" customHeight="1">
      <c r="A28" s="59" t="s">
        <v>44</v>
      </c>
      <c r="B28" s="69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1"/>
    </row>
    <row r="29" spans="1:17" ht="15" customHeight="1" thickBot="1">
      <c r="A29" s="61" t="s">
        <v>45</v>
      </c>
      <c r="B29" s="70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</row>
    <row r="41" ht="13.5" thickBot="1"/>
    <row r="42" spans="1:17" ht="12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</row>
    <row r="43" spans="1:17" ht="15.75">
      <c r="A43" s="35"/>
      <c r="B43" s="36"/>
      <c r="C43" s="36"/>
      <c r="E43" s="38"/>
      <c r="F43" s="38"/>
      <c r="G43" s="37" t="s">
        <v>12</v>
      </c>
      <c r="H43" s="36"/>
      <c r="I43" s="36"/>
      <c r="J43" s="36"/>
      <c r="K43" s="36"/>
      <c r="L43" s="36"/>
      <c r="M43" s="36"/>
      <c r="N43" s="36"/>
      <c r="O43" s="36"/>
      <c r="P43" s="36"/>
      <c r="Q43" s="39"/>
    </row>
    <row r="44" spans="1:17" ht="13.5" thickBo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9"/>
    </row>
    <row r="45" spans="1:17" ht="13.5" thickBot="1">
      <c r="A45" s="45" t="s">
        <v>0</v>
      </c>
      <c r="B45" s="46"/>
      <c r="C45" s="46"/>
      <c r="D45" s="47"/>
      <c r="E45" s="46" t="s">
        <v>13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7" ht="13.5" thickBot="1"/>
    <row r="48" spans="1:17" s="36" customFormat="1" ht="12.75">
      <c r="A48" s="88"/>
      <c r="B48" s="88"/>
      <c r="C48" s="32"/>
      <c r="D48" s="91" t="s">
        <v>97</v>
      </c>
      <c r="E48" s="91"/>
      <c r="F48" s="91"/>
      <c r="G48" s="91"/>
      <c r="H48" s="91"/>
      <c r="I48" s="32"/>
      <c r="J48" s="33"/>
      <c r="K48" s="33"/>
      <c r="L48" s="33"/>
      <c r="M48" s="33"/>
      <c r="N48" s="34"/>
      <c r="O48" s="88"/>
      <c r="P48" s="88"/>
      <c r="Q48" s="88"/>
    </row>
    <row r="49" spans="1:17" s="36" customFormat="1" ht="12.75">
      <c r="A49" s="89" t="s">
        <v>74</v>
      </c>
      <c r="B49" s="87" t="s">
        <v>76</v>
      </c>
      <c r="C49" s="96"/>
      <c r="D49" s="101" t="s">
        <v>98</v>
      </c>
      <c r="E49" s="102"/>
      <c r="F49" s="102"/>
      <c r="G49" s="102"/>
      <c r="H49" s="102"/>
      <c r="I49" s="93" t="s">
        <v>100</v>
      </c>
      <c r="J49" s="92"/>
      <c r="K49" s="92"/>
      <c r="L49" s="92"/>
      <c r="M49" s="92"/>
      <c r="N49" s="94"/>
      <c r="O49" s="87" t="s">
        <v>92</v>
      </c>
      <c r="P49" s="87" t="s">
        <v>77</v>
      </c>
      <c r="Q49" s="87" t="s">
        <v>94</v>
      </c>
    </row>
    <row r="50" spans="1:17" s="36" customFormat="1" ht="12.75">
      <c r="A50" s="89" t="s">
        <v>75</v>
      </c>
      <c r="B50" s="89"/>
      <c r="C50" s="103"/>
      <c r="D50" s="77"/>
      <c r="E50" s="98" t="s">
        <v>89</v>
      </c>
      <c r="F50" s="99"/>
      <c r="G50" s="99"/>
      <c r="H50" s="99"/>
      <c r="I50" s="96"/>
      <c r="J50" s="109"/>
      <c r="K50" s="109"/>
      <c r="L50" s="109"/>
      <c r="M50" s="109"/>
      <c r="N50" s="112"/>
      <c r="O50" s="87" t="s">
        <v>93</v>
      </c>
      <c r="P50" s="89"/>
      <c r="Q50" s="87" t="s">
        <v>95</v>
      </c>
    </row>
    <row r="51" spans="1:17" s="36" customFormat="1" ht="12.75">
      <c r="A51" s="89"/>
      <c r="B51" s="89"/>
      <c r="C51" s="105" t="s">
        <v>99</v>
      </c>
      <c r="D51" s="97" t="s">
        <v>79</v>
      </c>
      <c r="E51" s="100" t="s">
        <v>19</v>
      </c>
      <c r="F51" s="100" t="s">
        <v>81</v>
      </c>
      <c r="G51" s="100" t="s">
        <v>88</v>
      </c>
      <c r="H51" s="110" t="s">
        <v>88</v>
      </c>
      <c r="I51" s="113" t="s">
        <v>91</v>
      </c>
      <c r="J51" s="98" t="s">
        <v>96</v>
      </c>
      <c r="K51" s="99"/>
      <c r="L51" s="99"/>
      <c r="M51" s="99"/>
      <c r="N51" s="104"/>
      <c r="O51" s="89"/>
      <c r="P51" s="89"/>
      <c r="Q51" s="89"/>
    </row>
    <row r="52" spans="1:17" s="36" customFormat="1" ht="13.5" thickBot="1">
      <c r="A52" s="90"/>
      <c r="B52" s="90"/>
      <c r="C52" s="106" t="s">
        <v>78</v>
      </c>
      <c r="D52" s="107" t="s">
        <v>80</v>
      </c>
      <c r="E52" s="108"/>
      <c r="F52" s="107" t="s">
        <v>82</v>
      </c>
      <c r="G52" s="107" t="s">
        <v>83</v>
      </c>
      <c r="H52" s="111" t="s">
        <v>87</v>
      </c>
      <c r="I52" s="106" t="s">
        <v>90</v>
      </c>
      <c r="J52" s="42" t="s">
        <v>85</v>
      </c>
      <c r="K52" s="42" t="s">
        <v>24</v>
      </c>
      <c r="L52" s="42" t="s">
        <v>84</v>
      </c>
      <c r="M52" s="42" t="s">
        <v>26</v>
      </c>
      <c r="N52" s="43" t="s">
        <v>86</v>
      </c>
      <c r="O52" s="90"/>
      <c r="P52" s="90"/>
      <c r="Q52" s="90"/>
    </row>
    <row r="53" spans="1:17" ht="12.75">
      <c r="A53" s="96" t="s">
        <v>18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2.75">
      <c r="A54" s="69" t="s">
        <v>22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69" t="s">
        <v>28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69" t="s">
        <v>29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69" t="s">
        <v>30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69" t="s">
        <v>31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69" t="s">
        <v>32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69" t="s">
        <v>33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69" t="s">
        <v>34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69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95" t="s">
        <v>36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69" t="s">
        <v>37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69" t="s">
        <v>38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69" t="s">
        <v>39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69" t="s">
        <v>40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69" t="s">
        <v>41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69" t="s">
        <v>42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69" t="s">
        <v>43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69" t="s">
        <v>44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3.5" thickBot="1">
      <c r="A72" s="70" t="s">
        <v>45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</sheetData>
  <sheetProtection/>
  <mergeCells count="11">
    <mergeCell ref="G8:G9"/>
    <mergeCell ref="P8:P9"/>
    <mergeCell ref="Q8:Q9"/>
    <mergeCell ref="J8:J9"/>
    <mergeCell ref="I8:I9"/>
    <mergeCell ref="A7:A9"/>
    <mergeCell ref="B7:C9"/>
    <mergeCell ref="F8:F9"/>
    <mergeCell ref="E7:E9"/>
    <mergeCell ref="D7:D9"/>
    <mergeCell ref="H8:H9"/>
  </mergeCells>
  <printOptions horizontalCentered="1"/>
  <pageMargins left="0.1968503937007874" right="0.1968503937007874" top="0.5905511811023623" bottom="0.5905511811023623" header="0" footer="0"/>
  <pageSetup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1.7109375" style="2" customWidth="1"/>
    <col min="2" max="2" width="12.57421875" style="2" customWidth="1"/>
    <col min="3" max="3" width="13.00390625" style="2" customWidth="1"/>
    <col min="4" max="4" width="14.140625" style="2" customWidth="1"/>
    <col min="5" max="5" width="14.421875" style="2" customWidth="1"/>
    <col min="6" max="7" width="14.57421875" style="2" customWidth="1"/>
    <col min="8" max="8" width="16.7109375" style="2" customWidth="1"/>
    <col min="9" max="9" width="13.57421875" style="2" customWidth="1"/>
  </cols>
  <sheetData>
    <row r="1" spans="1:20" ht="13.5" thickBot="1">
      <c r="A1" s="5"/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9" ht="15.75">
      <c r="A2" s="80" t="s">
        <v>46</v>
      </c>
      <c r="B2" s="8"/>
      <c r="C2" s="9"/>
      <c r="D2" s="9"/>
      <c r="E2" s="9"/>
      <c r="F2" s="9"/>
      <c r="G2" s="9"/>
      <c r="H2" s="9"/>
      <c r="I2" s="10"/>
    </row>
    <row r="3" spans="1:9" ht="13.5" thickBot="1">
      <c r="A3" s="11"/>
      <c r="B3" s="14"/>
      <c r="C3" s="14"/>
      <c r="D3" s="14"/>
      <c r="E3" s="14"/>
      <c r="F3" s="14"/>
      <c r="G3" s="14"/>
      <c r="H3" s="14"/>
      <c r="I3" s="15"/>
    </row>
    <row r="4" spans="1:9" ht="13.5" thickBot="1">
      <c r="A4" s="25" t="s">
        <v>0</v>
      </c>
      <c r="B4" s="26"/>
      <c r="C4" s="27"/>
      <c r="D4" s="26"/>
      <c r="E4" s="25" t="s">
        <v>1</v>
      </c>
      <c r="F4" s="17"/>
      <c r="G4" s="16"/>
      <c r="H4" s="16"/>
      <c r="I4" s="18"/>
    </row>
    <row r="5" spans="1:9" ht="38.25" customHeight="1" thickBot="1">
      <c r="A5" s="178"/>
      <c r="B5" s="78" t="s">
        <v>3</v>
      </c>
      <c r="C5" s="78" t="s">
        <v>5</v>
      </c>
      <c r="D5" s="78" t="s">
        <v>9</v>
      </c>
      <c r="E5" s="78" t="s">
        <v>7</v>
      </c>
      <c r="F5" s="78" t="s">
        <v>6</v>
      </c>
      <c r="G5" s="79" t="s">
        <v>10</v>
      </c>
      <c r="H5" s="78" t="s">
        <v>11</v>
      </c>
      <c r="I5" s="78" t="s">
        <v>8</v>
      </c>
    </row>
    <row r="6" spans="1:13" ht="12.75">
      <c r="A6" s="179"/>
      <c r="B6" s="23"/>
      <c r="C6" s="7"/>
      <c r="D6" s="7"/>
      <c r="E6" s="7"/>
      <c r="F6" s="7"/>
      <c r="G6" s="7">
        <f>SUM(E6+F6)</f>
        <v>0</v>
      </c>
      <c r="H6" s="7"/>
      <c r="I6" s="19"/>
      <c r="M6" s="1"/>
    </row>
    <row r="7" spans="1:9" ht="12.75">
      <c r="A7" s="179"/>
      <c r="B7" s="12"/>
      <c r="C7" s="3"/>
      <c r="D7" s="7">
        <f>SUM(B7+C7)</f>
        <v>0</v>
      </c>
      <c r="E7" s="3"/>
      <c r="F7" s="3"/>
      <c r="G7" s="7">
        <f>SUM(E7+F7)</f>
        <v>0</v>
      </c>
      <c r="H7" s="3"/>
      <c r="I7" s="13"/>
    </row>
    <row r="8" spans="1:9" ht="13.5" thickBot="1">
      <c r="A8" s="179"/>
      <c r="B8" s="24"/>
      <c r="C8" s="6"/>
      <c r="D8" s="7">
        <f>SUM(B8+C8)</f>
        <v>0</v>
      </c>
      <c r="E8" s="6"/>
      <c r="F8" s="6"/>
      <c r="G8" s="7">
        <f>SUM(E8+F8)</f>
        <v>0</v>
      </c>
      <c r="H8" s="6"/>
      <c r="I8" s="20"/>
    </row>
    <row r="9" spans="1:9" ht="13.5" thickBot="1">
      <c r="A9" s="25" t="s">
        <v>4</v>
      </c>
      <c r="B9" s="25">
        <f aca="true" t="shared" si="0" ref="B9:I9">SUM(B6:B8)</f>
        <v>0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1:9" ht="13.5" thickBot="1">
      <c r="A10" s="28" t="s">
        <v>2</v>
      </c>
      <c r="B10" s="29"/>
      <c r="C10" s="29"/>
      <c r="D10" s="29"/>
      <c r="E10" s="29"/>
      <c r="F10" s="21"/>
      <c r="G10" s="21"/>
      <c r="H10" s="21"/>
      <c r="I10" s="22"/>
    </row>
  </sheetData>
  <sheetProtection/>
  <mergeCells count="1">
    <mergeCell ref="A5:A8"/>
  </mergeCells>
  <printOptions horizontalCentered="1"/>
  <pageMargins left="0.7480314960629921" right="0.7480314960629921" top="0.984251968503937" bottom="0.984251968503937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